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947" activeTab="10"/>
  </bookViews>
  <sheets>
    <sheet name="Anziani" sheetId="1" r:id="rId1"/>
    <sheet name="Disabili" sheetId="2" r:id="rId2"/>
    <sheet name="Minori-Famiglia" sheetId="3" r:id="rId3"/>
    <sheet name="Immigrazione" sheetId="4" r:id="rId4"/>
    <sheet name="Emarginazione-povertà" sheetId="5" r:id="rId5"/>
    <sheet name="Dipendenze" sheetId="6" r:id="rId6"/>
    <sheet name="Salute mentale" sheetId="7" r:id="rId7"/>
    <sheet name="Compartecip. alla spesa socsan" sheetId="8" r:id="rId8"/>
    <sheet name="SVZ sociale professionale" sheetId="9" r:id="rId9"/>
    <sheet name="Note" sheetId="10" r:id="rId10"/>
    <sheet name="Sintesi" sheetId="11" r:id="rId11"/>
    <sheet name="Indicatori" sheetId="12" r:id="rId12"/>
    <sheet name="Grafici" sheetId="13" r:id="rId13"/>
  </sheets>
  <definedNames>
    <definedName name="_xlnm.Print_Area" localSheetId="0">'Anziani'!$A$1:$U$27</definedName>
    <definedName name="_xlnm.Print_Area" localSheetId="7">'Compartecip. alla spesa socsan'!$A$1:$H$27</definedName>
    <definedName name="_xlnm.Print_Area" localSheetId="5">'Dipendenze'!$A$1:$U$24</definedName>
    <definedName name="_xlnm.Print_Area" localSheetId="1">'Disabili'!$A$1:$U$28</definedName>
    <definedName name="_xlnm.Print_Area" localSheetId="4">'Emarginazione-povertà'!$A$1:$U$26</definedName>
    <definedName name="_xlnm.Print_Area" localSheetId="3">'Immigrazione'!$A$1:$U$17</definedName>
    <definedName name="_xlnm.Print_Area" localSheetId="2">'Minori-Famiglia'!$A$1:$U$34</definedName>
    <definedName name="_xlnm.Print_Area" localSheetId="6">'Salute mentale'!$A$1:$L$27</definedName>
    <definedName name="_xlnm.Print_Area" localSheetId="8">'SVZ sociale professionale'!$A$1:$T$13</definedName>
    <definedName name="SHARED_FORMULA_11_12_11_12_5">SUM(#REF!)</definedName>
    <definedName name="SHARED_FORMULA_11_13_11_13_1">SUM(#REF!)</definedName>
    <definedName name="SHARED_FORMULA_11_13_11_13_2">SUM(#REF!)</definedName>
    <definedName name="SHARED_FORMULA_11_14_11_14_0">SUM(#REF!)</definedName>
    <definedName name="SHARED_FORMULA_11_14_11_14_1">SUM(#REF!)</definedName>
    <definedName name="SHARED_FORMULA_11_15_11_15_2">SUM(#REF!)</definedName>
    <definedName name="SHARED_FORMULA_11_16_11_16_6">SUM(#REF!)</definedName>
    <definedName name="SHARED_FORMULA_11_57_11_57_10">#REF!-#REF!</definedName>
    <definedName name="SHARED_FORMULA_12_12_12_12_8">SUM(#REF!)</definedName>
    <definedName name="SHARED_FORMULA_12_20_12_20_4">SUM(#REF!)</definedName>
    <definedName name="SHARED_FORMULA_12_23_12_23_5">SUM(#REF!,#REF!,#REF!,#REF!)</definedName>
    <definedName name="SHARED_FORMULA_12_26_12_26_4">SUM(#REF!,#REF!,#REF!,#REF!)</definedName>
    <definedName name="SHARED_FORMULA_12_27_12_27_1">SUM(#REF!,#REF!,#REF!,#REF!)</definedName>
    <definedName name="SHARED_FORMULA_12_31_12_31_2">SUM(#REF!)</definedName>
    <definedName name="SHARED_FORMULA_13_10_13_10_6">+#REF!-#REF!</definedName>
    <definedName name="SHARED_FORMULA_14_18_14_18_5">SUM(#REF!)</definedName>
    <definedName name="SHARED_FORMULA_14_21_14_21_0">SUM(#REF!)</definedName>
    <definedName name="SHARED_FORMULA_14_21_14_21_5">SUM(#REF!)</definedName>
    <definedName name="SHARED_FORMULA_14_23_14_23_2">SUM(#REF!)</definedName>
    <definedName name="SHARED_FORMULA_14_25_14_25_1">SUM(#REF!)</definedName>
    <definedName name="SHARED_FORMULA_14_27_14_27_2">SUM(#REF!)</definedName>
    <definedName name="SHARED_FORMULA_15_11_15_11_5">SUM(#REF!)</definedName>
    <definedName name="SHARED_FORMULA_15_14_15_14_4">SUM(#REF!)</definedName>
    <definedName name="SHARED_FORMULA_15_22_15_22_1">SUM(#REF!)</definedName>
    <definedName name="SHARED_FORMULA_15_24_15_24_4">SUM(#REF!)</definedName>
    <definedName name="SHARED_FORMULA_15_25_15_25_0">SUM(#REF!)</definedName>
    <definedName name="SHARED_FORMULA_20_12_20_12_5">SUM(#REF!)</definedName>
    <definedName name="SHARED_FORMULA_20_14_20_14_0">SUM(#REF!)</definedName>
    <definedName name="SHARED_FORMULA_20_14_20_14_2">SUM(#REF!)</definedName>
    <definedName name="SHARED_FORMULA_20_9_20_9_1">SUM(#REF!)</definedName>
    <definedName name="SHARED_FORMULA_22_10_22_10_0">+#REF!-#REF!</definedName>
    <definedName name="SHARED_FORMULA_22_10_22_10_1">+#REF!-#REF!</definedName>
    <definedName name="SHARED_FORMULA_22_10_22_10_2">+#REF!-#REF!</definedName>
    <definedName name="SHARED_FORMULA_22_10_22_10_4">+#REF!-#REF!</definedName>
    <definedName name="SHARED_FORMULA_22_10_22_10_5">+#REF!-#REF!</definedName>
    <definedName name="SHARED_FORMULA_22_9_22_9_3">+#REF!-#REF!</definedName>
    <definedName name="SHARED_FORMULA_2_50_2_50_10">#REF!/#REF!</definedName>
    <definedName name="SHARED_FORMULA_2_66_2_66_10">#REF!/#REF!</definedName>
    <definedName name="SHARED_FORMULA_3_11_3_11_5">SUM(#REF!)</definedName>
    <definedName name="SHARED_FORMULA_3_12_3_12_8">SUM(#REF!)</definedName>
    <definedName name="SHARED_FORMULA_3_13_3_13_0">SUM(#REF!)</definedName>
    <definedName name="SHARED_FORMULA_3_13_3_13_1">SUM(#REF!)</definedName>
    <definedName name="SHARED_FORMULA_3_13_3_13_2">SUM(#REF!)</definedName>
    <definedName name="SHARED_FORMULA_3_14_3_14_4">SUM(#REF!)</definedName>
    <definedName name="SHARED_FORMULA_3_16_3_16_3">#REF!+#REF!+#REF!</definedName>
    <definedName name="SHARED_FORMULA_3_18_3_18_5">SUM(#REF!)</definedName>
    <definedName name="SHARED_FORMULA_3_20_3_20_4">SUM(#REF!)</definedName>
    <definedName name="SHARED_FORMULA_3_21_3_21_0">SUM(#REF!)</definedName>
    <definedName name="SHARED_FORMULA_3_21_3_21_5">SUM(#REF!)</definedName>
    <definedName name="SHARED_FORMULA_3_22_3_22_1">SUM(#REF!)</definedName>
    <definedName name="SHARED_FORMULA_3_23_3_23_2">SUM(#REF!)</definedName>
    <definedName name="SHARED_FORMULA_3_23_3_23_5">SUM(#REF!,#REF!,#REF!,#REF!)</definedName>
    <definedName name="SHARED_FORMULA_3_24_3_24_4">SUM(#REF!)</definedName>
    <definedName name="SHARED_FORMULA_3_25_3_25_0">SUM(#REF!)</definedName>
    <definedName name="SHARED_FORMULA_3_25_3_25_1">SUM(#REF!)</definedName>
    <definedName name="SHARED_FORMULA_3_26_3_26_0">SUM(#REF!,#REF!,#REF!)</definedName>
    <definedName name="SHARED_FORMULA_3_26_3_26_4">SUM(#REF!,#REF!,#REF!,#REF!)</definedName>
    <definedName name="SHARED_FORMULA_3_27_3_27_1">SUM(#REF!,#REF!,#REF!,#REF!)</definedName>
    <definedName name="SHARED_FORMULA_3_27_3_27_2">SUM(#REF!)</definedName>
    <definedName name="SHARED_FORMULA_3_31_3_31_2">SUM(#REF!)</definedName>
    <definedName name="SHARED_FORMULA_3_33_3_33_2">SUM(#REF!,#REF!,#REF!,#REF!,#REF!)</definedName>
    <definedName name="SHARED_FORMULA_5_14_5_14_6">SUM(#REF!)</definedName>
    <definedName name="SHARED_FORMULA_5_22_5_22_6">SUM(#REF!)</definedName>
    <definedName name="SHARED_FORMULA_5_25_5_25_6">SUM(#REF!)</definedName>
    <definedName name="SHARED_FORMULA_5_26_5_26_6">SUM(#REF!,#REF!,#REF!)</definedName>
    <definedName name="SHARED_FORMULA_7_14_7_14_3">SUM(#REF!)</definedName>
  </definedNames>
  <calcPr fullCalcOnLoad="1"/>
</workbook>
</file>

<file path=xl/comments12.xml><?xml version="1.0" encoding="utf-8"?>
<comments xmlns="http://schemas.openxmlformats.org/spreadsheetml/2006/main">
  <authors>
    <author/>
  </authors>
  <commentList>
    <comment ref="B34" authorId="0">
      <text>
        <r>
          <rPr>
            <b/>
            <sz val="8"/>
            <color indexed="8"/>
            <rFont val="Tahoma"/>
            <family val="2"/>
          </rPr>
          <t>Inserire la popolazione residente richiesta</t>
        </r>
      </text>
    </comment>
    <comment ref="B37" authorId="0">
      <text>
        <r>
          <rPr>
            <b/>
            <sz val="8"/>
            <color indexed="8"/>
            <rFont val="Tahoma"/>
            <family val="2"/>
          </rPr>
          <t>Inserire la popolazione residente richiesta</t>
        </r>
      </text>
    </comment>
    <comment ref="B40" authorId="0">
      <text>
        <r>
          <rPr>
            <b/>
            <sz val="8"/>
            <color indexed="8"/>
            <rFont val="Tahoma"/>
            <family val="2"/>
          </rPr>
          <t>Inserire la popolazione residente richiesta</t>
        </r>
      </text>
    </comment>
  </commentList>
</comments>
</file>

<file path=xl/sharedStrings.xml><?xml version="1.0" encoding="utf-8"?>
<sst xmlns="http://schemas.openxmlformats.org/spreadsheetml/2006/main" count="2434" uniqueCount="2002">
  <si>
    <t xml:space="preserve">SPESA SOCIALE DEI COMUNI: RILEVAZIONE DATI ECONOMICI DEI SERVIZI E DEGLI INTERVENTI SOCIALI </t>
  </si>
  <si>
    <t>Denominazione ASL</t>
  </si>
  <si>
    <t>MILANO 2</t>
  </si>
  <si>
    <t>Denominazione Ambito</t>
  </si>
  <si>
    <t>PIOLTELLO - AREA 3</t>
  </si>
  <si>
    <t>Denominazione Comune</t>
  </si>
  <si>
    <t>PIOLTELLO</t>
  </si>
  <si>
    <t>Cod ISTAT Comune</t>
  </si>
  <si>
    <t>Anno consuntivo</t>
  </si>
  <si>
    <t>Tipologia d'intervento</t>
  </si>
  <si>
    <t>Costo per tipologia di gestione  (Euro)</t>
  </si>
  <si>
    <t xml:space="preserve">Numero soggetti destinatari degli interventi                </t>
  </si>
  <si>
    <t xml:space="preserve">Numero Enti destinatari di contributi </t>
  </si>
  <si>
    <t>Canali di finanziamento a copertura dei costi (Euro)</t>
  </si>
  <si>
    <t>COLONNA DI CONTROLLO: COSTI = TOTALE CANALI DI FINANZIAMENTO . VERIFICARE SE RISULTATO DIVERSO DA ZERO (IN AUTOMATICO)</t>
  </si>
  <si>
    <t>NOTE RISPETTO A EVENTUALE DIFFERENZA</t>
  </si>
  <si>
    <t>CODICE</t>
  </si>
  <si>
    <t>DESCRIZIONE</t>
  </si>
  <si>
    <t>Costi per gestione DIRETTA</t>
  </si>
  <si>
    <t>Costi per erogazione tramite BUONO SOCIALE</t>
  </si>
  <si>
    <t>Costi per erogazione tramite VOUCHER SOCIALE</t>
  </si>
  <si>
    <t>Costi per APPALTO/              CONCESSIONE</t>
  </si>
  <si>
    <t>CostI per ACQUISTO DA TERZI (rette)</t>
  </si>
  <si>
    <t>TRASFERIMENTI ALL'ASL PER SERVIZI DELEGATI</t>
  </si>
  <si>
    <t>TRASFERIMENTI ALL'ENTE CAPOFILA DEL PDZ  PER LE GESTIONI ASSOCIATE</t>
  </si>
  <si>
    <t>TRASFERIMENTI AD ALTRO ENTE NON COINCIDENTE CON L'ENTE CAPOFILA DEL PDZ PER LE GESTIONI ASSOCIATE</t>
  </si>
  <si>
    <r>
      <t xml:space="preserve">Costi per altra eventuale forma di gestione NON </t>
    </r>
    <r>
      <rPr>
        <b/>
        <u val="single"/>
        <sz val="12"/>
        <rFont val="Calibri"/>
        <family val="2"/>
      </rPr>
      <t>riassorbibile</t>
    </r>
    <r>
      <rPr>
        <b/>
        <sz val="12"/>
        <rFont val="Calibri"/>
        <family val="2"/>
      </rPr>
      <t xml:space="preserve"> nelle precedenti</t>
    </r>
  </si>
  <si>
    <t>TOTALE COSTI IN AUTOMATICO (DI CONTROLLO)</t>
  </si>
  <si>
    <t>Comune</t>
  </si>
  <si>
    <t>Utenza</t>
  </si>
  <si>
    <t>Altri EE.LL.</t>
  </si>
  <si>
    <t>Altre entrate</t>
  </si>
  <si>
    <t>Fondo Sociale Regionale</t>
  </si>
  <si>
    <t>Fondo  Nazionale Politiche Sociali</t>
  </si>
  <si>
    <t>TOTALE CANALI DI FINANZIAMENTO IN AUTOMATICO (DI CONTROLLO)</t>
  </si>
  <si>
    <t>A1</t>
  </si>
  <si>
    <t>Assistenza economica generica</t>
  </si>
  <si>
    <t>A2</t>
  </si>
  <si>
    <t>Canoni di locazione ed utenze domestiche</t>
  </si>
  <si>
    <t>A3</t>
  </si>
  <si>
    <t xml:space="preserve">Buoni per interventi a sostegno della domiciliarietà </t>
  </si>
  <si>
    <t>A6</t>
  </si>
  <si>
    <t>Contributi ad Enti/Associazioni</t>
  </si>
  <si>
    <t>SUB TOTALI IN AUTOMATICO (di controllo)</t>
  </si>
  <si>
    <t>A4</t>
  </si>
  <si>
    <t>Trasporto sociale</t>
  </si>
  <si>
    <t>A5</t>
  </si>
  <si>
    <t>Telesoccorso e Teleassistenza</t>
  </si>
  <si>
    <t>A8</t>
  </si>
  <si>
    <t>Centri sociali per anziani</t>
  </si>
  <si>
    <t>A9</t>
  </si>
  <si>
    <t>Servizi di Assistenza Domiciliare</t>
  </si>
  <si>
    <t>A14</t>
  </si>
  <si>
    <t>Formazione per assistenti familiari</t>
  </si>
  <si>
    <t>A15</t>
  </si>
  <si>
    <t>Servizio pasti a domicilio</t>
  </si>
  <si>
    <t>A10</t>
  </si>
  <si>
    <t>Altri interventi territoriali o domiciliari di carattere sociale</t>
  </si>
  <si>
    <t>A11</t>
  </si>
  <si>
    <t>Casa Albergo e case di soggiorno</t>
  </si>
  <si>
    <t>A12</t>
  </si>
  <si>
    <t>Alloggi protetti per anziani</t>
  </si>
  <si>
    <t>A13</t>
  </si>
  <si>
    <t>Altri interventi residenziali di carattere sociale</t>
  </si>
  <si>
    <t>Totale AREA ANZIANI (di controllo)</t>
  </si>
  <si>
    <t>denominazione</t>
  </si>
  <si>
    <t>cod</t>
  </si>
  <si>
    <t>ASL</t>
  </si>
  <si>
    <t>DENM_DIS</t>
  </si>
  <si>
    <t>ABBADIA CERRETO</t>
  </si>
  <si>
    <t>BERGAMO</t>
  </si>
  <si>
    <t>ALTO SEBINO</t>
  </si>
  <si>
    <t>ABBADIA LARIANA</t>
  </si>
  <si>
    <t>BRESCIA</t>
  </si>
  <si>
    <t>ALBINO (VALLE SERIANA)</t>
  </si>
  <si>
    <t>ABBIATEGRASSO</t>
  </si>
  <si>
    <t>COMO</t>
  </si>
  <si>
    <t>ACQUAFREDDA</t>
  </si>
  <si>
    <t>CREMONA</t>
  </si>
  <si>
    <t>DALMINE</t>
  </si>
  <si>
    <t>ACQUANEGRA CREMONESE</t>
  </si>
  <si>
    <t>LECCO</t>
  </si>
  <si>
    <t>GRUMELLO</t>
  </si>
  <si>
    <t>ACQUANEGRA SUL CHIESE</t>
  </si>
  <si>
    <t>LODI</t>
  </si>
  <si>
    <t>ROMANO DI LOMBARDIA</t>
  </si>
  <si>
    <t>ADRARA SAN MARTINO</t>
  </si>
  <si>
    <t>MANTOVA</t>
  </si>
  <si>
    <t>SERIATE</t>
  </si>
  <si>
    <t>ADRARA SAN ROCCO</t>
  </si>
  <si>
    <t>MILANO</t>
  </si>
  <si>
    <t>TREVIGLIO</t>
  </si>
  <si>
    <t>ADRO</t>
  </si>
  <si>
    <t>MILANO 1</t>
  </si>
  <si>
    <t>ISOLA BERGAMASCA</t>
  </si>
  <si>
    <t>AGNADELLO</t>
  </si>
  <si>
    <t>MONTE BRONZONE - BASSO SEBINO</t>
  </si>
  <si>
    <t>AGNOSINE</t>
  </si>
  <si>
    <t>MONZA E BRIANZA</t>
  </si>
  <si>
    <t>VALLE BREMBANA</t>
  </si>
  <si>
    <t>AGRA</t>
  </si>
  <si>
    <t>PAVIA</t>
  </si>
  <si>
    <t>VALLE CAVALLINA</t>
  </si>
  <si>
    <t>AGRATE BRIANZA</t>
  </si>
  <si>
    <t>SONDRIO</t>
  </si>
  <si>
    <t>VALLE IMAGNA E VILLA D'ALME'</t>
  </si>
  <si>
    <t>AICURZIO</t>
  </si>
  <si>
    <t>VALLECAMONICA-SEBINO</t>
  </si>
  <si>
    <t>VALLE SERIANA SUPERIORE E VALLE DI SCALVE</t>
  </si>
  <si>
    <t>AIRUNO</t>
  </si>
  <si>
    <t>VARESE</t>
  </si>
  <si>
    <t>BASSA BRESCIANA CENTRALE (LENO DISTRETTO 9)</t>
  </si>
  <si>
    <t>ALAGNA</t>
  </si>
  <si>
    <t>BASSA BRESCIANA OCCIDENTALE (ORZINUOVI DISTRETTO 8)</t>
  </si>
  <si>
    <t>ALBAIRATE</t>
  </si>
  <si>
    <t>BASSA BRESCIANA ORIENTALE (MONTICHIARI DISTRETTO 10)</t>
  </si>
  <si>
    <t>ALBANO SANT'ALESSANDRO</t>
  </si>
  <si>
    <t>BRESCIA EST (REZZATO DISTRETTO 3)</t>
  </si>
  <si>
    <t>ALBAREDO ARNABOLDI</t>
  </si>
  <si>
    <t>BRESCIA (DISTRETTO 1)</t>
  </si>
  <si>
    <t>ALBAREDO PER SAN MARCO</t>
  </si>
  <si>
    <t>BRESCIA OVEST (GUSSAGO DISTRETTO 2)</t>
  </si>
  <si>
    <t>ALBAVILLA</t>
  </si>
  <si>
    <t>GARDA - SALO' (DISTRETTO 11)</t>
  </si>
  <si>
    <t>ALBESE CON CASSANO</t>
  </si>
  <si>
    <t>MONTE ORFANO (DISTRETTO 6)</t>
  </si>
  <si>
    <t>ALBIATE</t>
  </si>
  <si>
    <t>OGLIO OVEST (CHIARI DISTRETTO 7)</t>
  </si>
  <si>
    <t>ALBINO</t>
  </si>
  <si>
    <t>SEBINO (ISEO DISTRETTO 5)</t>
  </si>
  <si>
    <t>ALBIOLO</t>
  </si>
  <si>
    <t>VALLE SABBIA (DISTRETTO 12)</t>
  </si>
  <si>
    <t>ALBIZZATE</t>
  </si>
  <si>
    <t>VALLE TROMPIA (DISTRETTO 4)</t>
  </si>
  <si>
    <t>ALBONESE</t>
  </si>
  <si>
    <t>CAMPIONE D'ITALIA</t>
  </si>
  <si>
    <t>ALBOSAGGIA</t>
  </si>
  <si>
    <t>CANTU'</t>
  </si>
  <si>
    <t>ALBUZZANO</t>
  </si>
  <si>
    <t>ALFIANELLO</t>
  </si>
  <si>
    <t>DONGO</t>
  </si>
  <si>
    <t>ALGUA</t>
  </si>
  <si>
    <t>ERBA</t>
  </si>
  <si>
    <t>ALME'</t>
  </si>
  <si>
    <t>MARIANO COMENSE</t>
  </si>
  <si>
    <t>ALMENNO SAN BARTOLOMEO</t>
  </si>
  <si>
    <t>MENAGGIO</t>
  </si>
  <si>
    <t>ALMENNO SAN SALVATORE</t>
  </si>
  <si>
    <t>OLGIATE COMASCO</t>
  </si>
  <si>
    <t>ALSERIO</t>
  </si>
  <si>
    <t>LOMAZZO - FINO MORNASCO</t>
  </si>
  <si>
    <t>ALZANO LOMBARDO</t>
  </si>
  <si>
    <t>CASALMAGGIORE</t>
  </si>
  <si>
    <t>ALZATE BRIANZA</t>
  </si>
  <si>
    <t>CREMA</t>
  </si>
  <si>
    <t>AMBIVERE</t>
  </si>
  <si>
    <t>ANDALO VALTELLINO</t>
  </si>
  <si>
    <t>BELLANO</t>
  </si>
  <si>
    <t>ANFO</t>
  </si>
  <si>
    <t>ANGERA</t>
  </si>
  <si>
    <t>MERATE</t>
  </si>
  <si>
    <t>ANGOLO TERME</t>
  </si>
  <si>
    <t>CASALPUSTERLENGO-LODI-S.ANGELO LODIGIANO</t>
  </si>
  <si>
    <t>ANNICCO</t>
  </si>
  <si>
    <t>ASOLA</t>
  </si>
  <si>
    <t>ANNONE DI BRIANZA</t>
  </si>
  <si>
    <t>GUIDIZZOLO</t>
  </si>
  <si>
    <t>ANTEGNATE</t>
  </si>
  <si>
    <t>ANZANO DEL PARCO</t>
  </si>
  <si>
    <t>OSTIGLIA (DESTRA SECCHIA)</t>
  </si>
  <si>
    <t>APPIANO GENTILE</t>
  </si>
  <si>
    <t>SUZZARA</t>
  </si>
  <si>
    <t>APRICA</t>
  </si>
  <si>
    <t>VIADANA</t>
  </si>
  <si>
    <t>ARCENE</t>
  </si>
  <si>
    <t xml:space="preserve">COMUNE DI MILANO </t>
  </si>
  <si>
    <t>ARCISATE</t>
  </si>
  <si>
    <t>CINISELLO BALSAMO</t>
  </si>
  <si>
    <t>ARCONATE</t>
  </si>
  <si>
    <t>SESTO SAN GIOVANNI</t>
  </si>
  <si>
    <t>ARCORE</t>
  </si>
  <si>
    <t>ARDENNO</t>
  </si>
  <si>
    <t>CASTANO PRIMO</t>
  </si>
  <si>
    <t>ARDESIO</t>
  </si>
  <si>
    <t>CORSICO</t>
  </si>
  <si>
    <t>ARENA PO</t>
  </si>
  <si>
    <t>GARBAGNATE MILANESE</t>
  </si>
  <si>
    <t>ARESE</t>
  </si>
  <si>
    <t>LEGNANO</t>
  </si>
  <si>
    <t>ARGEGNO</t>
  </si>
  <si>
    <t>MAGENTA</t>
  </si>
  <si>
    <t>ARLUNO</t>
  </si>
  <si>
    <t>RHO</t>
  </si>
  <si>
    <t>AROSIO</t>
  </si>
  <si>
    <t>BINASCO - AREA 6</t>
  </si>
  <si>
    <t>ARSAGO SEPRIO</t>
  </si>
  <si>
    <t>CERNUSCO SUL NAVIGLIO - AREA 4</t>
  </si>
  <si>
    <t>ARTOGNE</t>
  </si>
  <si>
    <t>SAN GIULIANO MILANESE - AREA 2</t>
  </si>
  <si>
    <t>ARZAGO D'ADDA</t>
  </si>
  <si>
    <t>TREZZO D'ADDA</t>
  </si>
  <si>
    <t>MELZO - AREA 5</t>
  </si>
  <si>
    <t>ASSAGO</t>
  </si>
  <si>
    <t>PAULLO - AREA 1</t>
  </si>
  <si>
    <t>ASSO</t>
  </si>
  <si>
    <t>AVERARA</t>
  </si>
  <si>
    <t>ROZZANO - AREA 7</t>
  </si>
  <si>
    <t>AVIATICO</t>
  </si>
  <si>
    <t>CARATE BRIANZA</t>
  </si>
  <si>
    <t>AZZANELLO</t>
  </si>
  <si>
    <t>DESIO</t>
  </si>
  <si>
    <t>AZZANO MELLA</t>
  </si>
  <si>
    <t>MONZA</t>
  </si>
  <si>
    <t>AZZANO SAN PAOLO</t>
  </si>
  <si>
    <t>SEREGNO</t>
  </si>
  <si>
    <t>AZZATE</t>
  </si>
  <si>
    <t>VIMERCATE</t>
  </si>
  <si>
    <t>AZZIO</t>
  </si>
  <si>
    <t>BRONI</t>
  </si>
  <si>
    <t>AZZONE</t>
  </si>
  <si>
    <t>CASTEGGIO</t>
  </si>
  <si>
    <t>BADIA PAVESE</t>
  </si>
  <si>
    <t>CERTOSA</t>
  </si>
  <si>
    <t>BAGNARIA</t>
  </si>
  <si>
    <t>CORTEOLONA</t>
  </si>
  <si>
    <t>BAGNATICA</t>
  </si>
  <si>
    <t>GARLASCO</t>
  </si>
  <si>
    <t>BAGNOLO CREMASCO</t>
  </si>
  <si>
    <t>MORTARA</t>
  </si>
  <si>
    <t>BAGNOLO MELLA</t>
  </si>
  <si>
    <t>BAGNOLO SAN VITO</t>
  </si>
  <si>
    <t>VIGEVANO</t>
  </si>
  <si>
    <t>BAGOLINO</t>
  </si>
  <si>
    <t>VOGHERA</t>
  </si>
  <si>
    <t>BALLABIO</t>
  </si>
  <si>
    <t>BORMIO</t>
  </si>
  <si>
    <t>BARANZATE</t>
  </si>
  <si>
    <t>CHIAVENNA</t>
  </si>
  <si>
    <t>BARASSO</t>
  </si>
  <si>
    <t>MORBEGNO</t>
  </si>
  <si>
    <t>BARBARIGA</t>
  </si>
  <si>
    <t>BARBATA</t>
  </si>
  <si>
    <t>TIRANO</t>
  </si>
  <si>
    <t>BARBIANELLO</t>
  </si>
  <si>
    <t>BARDELLO</t>
  </si>
  <si>
    <t>BAREGGIO</t>
  </si>
  <si>
    <t>BUSTO ARSIZIO</t>
  </si>
  <si>
    <t>BARGHE</t>
  </si>
  <si>
    <t>CASTELLANZA</t>
  </si>
  <si>
    <t>BARIANO</t>
  </si>
  <si>
    <t>GALLARATE</t>
  </si>
  <si>
    <t>BARLASSINA</t>
  </si>
  <si>
    <t>LAVENO</t>
  </si>
  <si>
    <t>BARNI</t>
  </si>
  <si>
    <t>LUINO</t>
  </si>
  <si>
    <t>BARZAGO</t>
  </si>
  <si>
    <t>SARONNO</t>
  </si>
  <si>
    <t>BARZANA</t>
  </si>
  <si>
    <t>SESTO CALENDE</t>
  </si>
  <si>
    <t>BARZANO'</t>
  </si>
  <si>
    <t>SOMMA LOMBARDO</t>
  </si>
  <si>
    <t>BARZIO</t>
  </si>
  <si>
    <t>TRADATE</t>
  </si>
  <si>
    <t>BASCAPE'</t>
  </si>
  <si>
    <t>BASIANO</t>
  </si>
  <si>
    <t>VALLECAMONICA</t>
  </si>
  <si>
    <t>BASIGLIO</t>
  </si>
  <si>
    <t>BASSANO BRESCIANO</t>
  </si>
  <si>
    <t>BASTIDA DE' DOSSI</t>
  </si>
  <si>
    <t>BASTIDA PANCARANA</t>
  </si>
  <si>
    <t>BATTUDA</t>
  </si>
  <si>
    <t>BEDERO VALCUVIA</t>
  </si>
  <si>
    <t>BEDIZZOLE</t>
  </si>
  <si>
    <t>BEDULITA</t>
  </si>
  <si>
    <t>BELGIOIOSO</t>
  </si>
  <si>
    <t>BELLAGIO</t>
  </si>
  <si>
    <t>BELLINZAGO LOMBARDO</t>
  </si>
  <si>
    <t>BELLUSCO</t>
  </si>
  <si>
    <t>BEMA</t>
  </si>
  <si>
    <t>BENE LARIO</t>
  </si>
  <si>
    <t>BERBENNO</t>
  </si>
  <si>
    <t>BERBENNO DI VALTELLINA</t>
  </si>
  <si>
    <t>BEREGAZZO CON FIGLIARO</t>
  </si>
  <si>
    <t>BEREGUARDO</t>
  </si>
  <si>
    <t>BERLINGO</t>
  </si>
  <si>
    <t>BERNAREGGIO</t>
  </si>
  <si>
    <t>BERNATE TICINO</t>
  </si>
  <si>
    <t>BERTONICO</t>
  </si>
  <si>
    <t>BERZO DEMO</t>
  </si>
  <si>
    <t>BERZO INFERIORE</t>
  </si>
  <si>
    <t>BERZO SAN FERMO</t>
  </si>
  <si>
    <t>BESANA IN BRIANZA</t>
  </si>
  <si>
    <t>BESANO</t>
  </si>
  <si>
    <t>BESATE</t>
  </si>
  <si>
    <t>BESNATE</t>
  </si>
  <si>
    <t>BESOZZO</t>
  </si>
  <si>
    <t>BIANDRONNO</t>
  </si>
  <si>
    <t>BIANZANO</t>
  </si>
  <si>
    <t>BIANZONE</t>
  </si>
  <si>
    <t>BIASSONO</t>
  </si>
  <si>
    <t>BIENNO</t>
  </si>
  <si>
    <t>BIGARELLO</t>
  </si>
  <si>
    <t>BINAGO</t>
  </si>
  <si>
    <t>BINASCO</t>
  </si>
  <si>
    <t>BIONE</t>
  </si>
  <si>
    <t>BISUSCHIO</t>
  </si>
  <si>
    <t>BIZZARONE</t>
  </si>
  <si>
    <t>BLELLO</t>
  </si>
  <si>
    <t>BLESSAGNO</t>
  </si>
  <si>
    <t>BLEVIO</t>
  </si>
  <si>
    <t>BODIO LOMNAGO</t>
  </si>
  <si>
    <t>BOFFALORA D'ADDA</t>
  </si>
  <si>
    <t>BOFFALORA SOPRA TICINO</t>
  </si>
  <si>
    <t>BOLGARE</t>
  </si>
  <si>
    <t>BOLLATE</t>
  </si>
  <si>
    <t>BOLTIERE</t>
  </si>
  <si>
    <t>BONATE SOPRA</t>
  </si>
  <si>
    <t>BONATE SOTTO</t>
  </si>
  <si>
    <t>BONEMERSE</t>
  </si>
  <si>
    <t>BORDOLANO</t>
  </si>
  <si>
    <t>BORGARELLO</t>
  </si>
  <si>
    <t>BORGHETTO LODIGIANO</t>
  </si>
  <si>
    <t>BORGO DI TERZO</t>
  </si>
  <si>
    <t>BORGO PRIOLO</t>
  </si>
  <si>
    <t>BORGO SAN GIACOMO</t>
  </si>
  <si>
    <t>BORGO SAN GIOVANNI</t>
  </si>
  <si>
    <t>BORGO SAN SIRO</t>
  </si>
  <si>
    <t>BORGOFORTE</t>
  </si>
  <si>
    <t>BORGOFRANCO SUL PO</t>
  </si>
  <si>
    <t>BORGORATTO MORMOROLO</t>
  </si>
  <si>
    <t>BORGOSATOLLO</t>
  </si>
  <si>
    <t>BORNASCO</t>
  </si>
  <si>
    <t>BORNO</t>
  </si>
  <si>
    <t>BOSISIO PARINI</t>
  </si>
  <si>
    <t>BOSNASCO</t>
  </si>
  <si>
    <t>BOSSICO</t>
  </si>
  <si>
    <t>BOTTANUCO</t>
  </si>
  <si>
    <t>BOTTICINO</t>
  </si>
  <si>
    <t>BOVEGNO</t>
  </si>
  <si>
    <t>BOVEZZO</t>
  </si>
  <si>
    <t>BOVISIO MASCIAGO</t>
  </si>
  <si>
    <t>BOZZOLO</t>
  </si>
  <si>
    <t>BRACCA</t>
  </si>
  <si>
    <t>BRALLO DI PREGOLA</t>
  </si>
  <si>
    <t>BRANDICO</t>
  </si>
  <si>
    <t>BRANZI</t>
  </si>
  <si>
    <t>BRAONE</t>
  </si>
  <si>
    <t>BREBBIA</t>
  </si>
  <si>
    <t>BREGANO</t>
  </si>
  <si>
    <t>BREGNANO</t>
  </si>
  <si>
    <t>BREMBATE</t>
  </si>
  <si>
    <t>BREMBATE DI SOPRA</t>
  </si>
  <si>
    <t>BREMBILLA</t>
  </si>
  <si>
    <t>BREMBIO</t>
  </si>
  <si>
    <t>BREME</t>
  </si>
  <si>
    <t>BRENNA</t>
  </si>
  <si>
    <t>BRENO</t>
  </si>
  <si>
    <t>BRENTA</t>
  </si>
  <si>
    <t>BRESSANA BOTTARONE</t>
  </si>
  <si>
    <t>BRESSO</t>
  </si>
  <si>
    <t>BREZZO DI BEDERO</t>
  </si>
  <si>
    <t>BRIENNO</t>
  </si>
  <si>
    <t>BRIGNANO GERA D'ADDA</t>
  </si>
  <si>
    <t>BRINZIO</t>
  </si>
  <si>
    <t>BRIONE</t>
  </si>
  <si>
    <t>BRIOSCO</t>
  </si>
  <si>
    <t>BRISSAGO-VALTRAVAGLIA</t>
  </si>
  <si>
    <t>BRIVIO</t>
  </si>
  <si>
    <t>BRUGHERIO</t>
  </si>
  <si>
    <t>BRUMANO</t>
  </si>
  <si>
    <t>BRUNATE</t>
  </si>
  <si>
    <t>BRUNELLO</t>
  </si>
  <si>
    <t>BRUSAPORTO</t>
  </si>
  <si>
    <t>BRUSIMPIANO</t>
  </si>
  <si>
    <t>BUBBIANO</t>
  </si>
  <si>
    <t>BUCCINASCO</t>
  </si>
  <si>
    <t>BUGLIO IN MONTE</t>
  </si>
  <si>
    <t>BUGUGGIATE</t>
  </si>
  <si>
    <t>BULCIAGO</t>
  </si>
  <si>
    <t>BULGAROGRASSO</t>
  </si>
  <si>
    <t>BURAGO DI MOLGORA</t>
  </si>
  <si>
    <t>BUSCATE</t>
  </si>
  <si>
    <t>BUSNAGO</t>
  </si>
  <si>
    <t>BUSSERO</t>
  </si>
  <si>
    <t>BUSTO GAROLFO</t>
  </si>
  <si>
    <t>CA' D'ANDREA</t>
  </si>
  <si>
    <t>CABIATE</t>
  </si>
  <si>
    <t>CADEGLIANO VICONAGO</t>
  </si>
  <si>
    <t>CADORAGO</t>
  </si>
  <si>
    <t>CADREZZATE</t>
  </si>
  <si>
    <t>CAGLIO</t>
  </si>
  <si>
    <t>CAGNO</t>
  </si>
  <si>
    <t>CAINO</t>
  </si>
  <si>
    <t>CAIOLO</t>
  </si>
  <si>
    <t>CAIRATE</t>
  </si>
  <si>
    <t>CALCINATE</t>
  </si>
  <si>
    <t>CALCINATO</t>
  </si>
  <si>
    <t>CALCIO</t>
  </si>
  <si>
    <t>CALCO</t>
  </si>
  <si>
    <t>CALOLZIOCORTE</t>
  </si>
  <si>
    <t>CALUSCO D'ADDA</t>
  </si>
  <si>
    <t>CALVAGESE DELLA RIVIERA</t>
  </si>
  <si>
    <t>CALVATONE</t>
  </si>
  <si>
    <t>CALVENZANO</t>
  </si>
  <si>
    <t>CALVIGNANO</t>
  </si>
  <si>
    <t>CALVIGNASCO</t>
  </si>
  <si>
    <t>CALVISANO</t>
  </si>
  <si>
    <t>CAMAIRAGO</t>
  </si>
  <si>
    <t>CAMBIAGO</t>
  </si>
  <si>
    <t>CAMERATA CORNELLO</t>
  </si>
  <si>
    <t>CAMISANO</t>
  </si>
  <si>
    <t>CAMPAGNOLA CREMASCA</t>
  </si>
  <si>
    <t>CAMPARADA</t>
  </si>
  <si>
    <t>CAMPODOLCINO</t>
  </si>
  <si>
    <t>CAMPOSPINOSO</t>
  </si>
  <si>
    <t>CANDIA LOMELLINA</t>
  </si>
  <si>
    <t>CANEGRATE</t>
  </si>
  <si>
    <t>CANEVINO</t>
  </si>
  <si>
    <t>CANNETO PAVESE</t>
  </si>
  <si>
    <t>CANNETO SULL'OGLIO</t>
  </si>
  <si>
    <t>CANONICA D'ADDA</t>
  </si>
  <si>
    <t>CANTELLO</t>
  </si>
  <si>
    <t>CANZO</t>
  </si>
  <si>
    <t>CAPERGNANICA</t>
  </si>
  <si>
    <t>CAPIAGO INTIMIANO</t>
  </si>
  <si>
    <t>CAPIZZONE</t>
  </si>
  <si>
    <t>CAPO DI PONTE</t>
  </si>
  <si>
    <t>CAPONAGO</t>
  </si>
  <si>
    <t>CAPOVALLE</t>
  </si>
  <si>
    <t>CAPPELLA CANTONE</t>
  </si>
  <si>
    <t>CAPPELLA DE' PICENARDI</t>
  </si>
  <si>
    <t>CAPRALBA</t>
  </si>
  <si>
    <t>CAPRIANO DEL COLLE</t>
  </si>
  <si>
    <t>CAPRIATE SAN GERVASIO</t>
  </si>
  <si>
    <t>CAPRINO BERGAMASCO</t>
  </si>
  <si>
    <t>CAPRIOLO</t>
  </si>
  <si>
    <t>CARATE URIO</t>
  </si>
  <si>
    <t>CARAVAGGIO</t>
  </si>
  <si>
    <t>CARAVATE</t>
  </si>
  <si>
    <t>CARBONARA AL TICINO</t>
  </si>
  <si>
    <t>CARBONARA DI PO</t>
  </si>
  <si>
    <t>CARBONATE</t>
  </si>
  <si>
    <t>CARDANO AL CAMPO</t>
  </si>
  <si>
    <t>CARENNO</t>
  </si>
  <si>
    <t>CARIMATE</t>
  </si>
  <si>
    <t>CARLAZZO</t>
  </si>
  <si>
    <t>CARNAGO</t>
  </si>
  <si>
    <t>CARNATE</t>
  </si>
  <si>
    <t>CAROBBIO DEGLI ANGELI</t>
  </si>
  <si>
    <t>CARONA</t>
  </si>
  <si>
    <t>CARONNO PERTUSELLA</t>
  </si>
  <si>
    <t>CARONNO VARESINO</t>
  </si>
  <si>
    <t>CARPENEDOLO</t>
  </si>
  <si>
    <t>CARPIANO</t>
  </si>
  <si>
    <t>CARUGATE</t>
  </si>
  <si>
    <t>CARUGO</t>
  </si>
  <si>
    <t>CARVICO</t>
  </si>
  <si>
    <t>CASALBUTTANO ED UNITI</t>
  </si>
  <si>
    <t>CASALE CREMASCO-VIDOLASCO</t>
  </si>
  <si>
    <t>CASALE LITTA</t>
  </si>
  <si>
    <t>CASALETTO CEREDANO</t>
  </si>
  <si>
    <t>CASALETTO DI SOPRA</t>
  </si>
  <si>
    <t>CASALETTO LODIGIANO</t>
  </si>
  <si>
    <t>CASALETTO VAPRIO</t>
  </si>
  <si>
    <t>CASALMAIOCCO</t>
  </si>
  <si>
    <t>CASALMORANO</t>
  </si>
  <si>
    <t>CASALMORO</t>
  </si>
  <si>
    <t>CASALOLDO</t>
  </si>
  <si>
    <t>CASALPUSTERLENGO</t>
  </si>
  <si>
    <t>CASALROMANO</t>
  </si>
  <si>
    <t>CASALZUIGNO</t>
  </si>
  <si>
    <t>CASANOVA LONATI</t>
  </si>
  <si>
    <t>CASARGO</t>
  </si>
  <si>
    <t>CASARILE</t>
  </si>
  <si>
    <t>CASASCO D'INTELVI</t>
  </si>
  <si>
    <t>CASATENOVO</t>
  </si>
  <si>
    <t>CASATISMA</t>
  </si>
  <si>
    <t>CASAZZA</t>
  </si>
  <si>
    <t>CASCIAGO</t>
  </si>
  <si>
    <t>CASEI GEROLA</t>
  </si>
  <si>
    <t>CASELLE LANDI</t>
  </si>
  <si>
    <t>CASELLE LURANI</t>
  </si>
  <si>
    <t>CASIRATE D'ADDA</t>
  </si>
  <si>
    <t>CASLINO D'ERBA</t>
  </si>
  <si>
    <t>CASNATE CON BERNATE</t>
  </si>
  <si>
    <t>CASNIGO</t>
  </si>
  <si>
    <t>CASORATE PRIMO</t>
  </si>
  <si>
    <t>CASORATE SEMPIONE</t>
  </si>
  <si>
    <t>CASOREZZO</t>
  </si>
  <si>
    <t>CASPOGGIO</t>
  </si>
  <si>
    <t>CASSAGO BRIANZA</t>
  </si>
  <si>
    <t>CASSANO D'ADDA</t>
  </si>
  <si>
    <t>CASSANO MAGNAGO</t>
  </si>
  <si>
    <t>CASSANO VALCUVIA</t>
  </si>
  <si>
    <t>CASSIGLIO</t>
  </si>
  <si>
    <t>CASSINA DE PECCHI</t>
  </si>
  <si>
    <t>CASSINA RIZZARDI</t>
  </si>
  <si>
    <t>CASSINA VALSASSINA</t>
  </si>
  <si>
    <t>CASSINETTA DI LUGAGNANO</t>
  </si>
  <si>
    <t>CASSOLNOVO</t>
  </si>
  <si>
    <t>CASTANA</t>
  </si>
  <si>
    <t>CASTEGNATO</t>
  </si>
  <si>
    <t>CASTEL D'ARIO</t>
  </si>
  <si>
    <t>CASTEL GABBIANO</t>
  </si>
  <si>
    <t>CASTEL GOFFREDO</t>
  </si>
  <si>
    <t>CASTEL MELLA</t>
  </si>
  <si>
    <t>CASTEL ROZZONE</t>
  </si>
  <si>
    <t>CASTELBELFORTE</t>
  </si>
  <si>
    <t>CASTELCOVATI</t>
  </si>
  <si>
    <t>CASTELDIDONE</t>
  </si>
  <si>
    <t>CASTELLEONE</t>
  </si>
  <si>
    <t>CASTELLETTO DI BRANDUZZO</t>
  </si>
  <si>
    <t>CASTELLI CALEPIO</t>
  </si>
  <si>
    <t>CASTELLO CABIAGLIO</t>
  </si>
  <si>
    <t>CASTELLO D'AGOGNA</t>
  </si>
  <si>
    <t>CASTELLO DELL'ACQUA</t>
  </si>
  <si>
    <t>CASTELLO DI BRIANZA</t>
  </si>
  <si>
    <t>CASTELLUCCHIO</t>
  </si>
  <si>
    <t>CASTELMARTE</t>
  </si>
  <si>
    <t>CASTELNOVETTO</t>
  </si>
  <si>
    <t>CASTELNUOVO BOCCA D'ADDA</t>
  </si>
  <si>
    <t>CASTELNUOVO BOZZENTE</t>
  </si>
  <si>
    <t>CASTELSEPRIO</t>
  </si>
  <si>
    <t>CASTELVECCANA</t>
  </si>
  <si>
    <t>CASTELVERDE</t>
  </si>
  <si>
    <t>CASTELVISCONTI</t>
  </si>
  <si>
    <t>CASTENEDOLO</t>
  </si>
  <si>
    <t>CASTIGLIONE D'ADDA</t>
  </si>
  <si>
    <t>CASTIGLIONE DELLE STIVIERE</t>
  </si>
  <si>
    <t>CASTIGLIONE D'INTELVI</t>
  </si>
  <si>
    <t>CASTIGLIONE OLONA</t>
  </si>
  <si>
    <t>CASTIONE ANDEVENNO</t>
  </si>
  <si>
    <t>CASTIONE DELLA PRESOLANA</t>
  </si>
  <si>
    <t>CASTIRAGA VIDARDO</t>
  </si>
  <si>
    <t>CASTO</t>
  </si>
  <si>
    <t>CASTREZZATO</t>
  </si>
  <si>
    <t>CASTRO</t>
  </si>
  <si>
    <t>CASTRONNO</t>
  </si>
  <si>
    <t>CAVA MANARA</t>
  </si>
  <si>
    <t>CAVACURTA</t>
  </si>
  <si>
    <t>CAVALLASCA</t>
  </si>
  <si>
    <t>CAVARGNA</t>
  </si>
  <si>
    <t>CAVARIA CON PREMEZZO</t>
  </si>
  <si>
    <t>CAVENAGO D'ADDA</t>
  </si>
  <si>
    <t>CAVENAGO DI BRIANZA</t>
  </si>
  <si>
    <t>CAVERNAGO</t>
  </si>
  <si>
    <t>CAVRIANA</t>
  </si>
  <si>
    <t>CAZZAGO BRABBIA</t>
  </si>
  <si>
    <t>CAZZAGO SAN MARTINO</t>
  </si>
  <si>
    <t>CAZZANO SANT'ANDREA</t>
  </si>
  <si>
    <t>CECIMA</t>
  </si>
  <si>
    <t>CEDEGOLO</t>
  </si>
  <si>
    <t>CEDRASCO</t>
  </si>
  <si>
    <t>CELLA DATI</t>
  </si>
  <si>
    <t>CELLATICA</t>
  </si>
  <si>
    <t>CENATE SOPRA</t>
  </si>
  <si>
    <t>CENATE SOTTO</t>
  </si>
  <si>
    <t>CENE</t>
  </si>
  <si>
    <t>CERANO D'INTELVI</t>
  </si>
  <si>
    <t>CERANOVA</t>
  </si>
  <si>
    <t>CERCINO</t>
  </si>
  <si>
    <t>CERESARA</t>
  </si>
  <si>
    <t>CERETE</t>
  </si>
  <si>
    <t>CERETTO LOMELLINA</t>
  </si>
  <si>
    <t>CERGNAGO</t>
  </si>
  <si>
    <t>CERIANO LAGHETTO</t>
  </si>
  <si>
    <t>CERMENATE</t>
  </si>
  <si>
    <t>CERNOBBIO</t>
  </si>
  <si>
    <t>CERNUSCO LOMBARDONE</t>
  </si>
  <si>
    <t>CERNUSCO SUL NAVIGLIO</t>
  </si>
  <si>
    <t>CERRO AL LAMBRO</t>
  </si>
  <si>
    <t>CERRO MAGGIORE</t>
  </si>
  <si>
    <t>CERTOSA DI PAVIA</t>
  </si>
  <si>
    <t>CERVENO</t>
  </si>
  <si>
    <t>CERVESINA</t>
  </si>
  <si>
    <t>CERVIGNANO D'ADDA</t>
  </si>
  <si>
    <t>CESANA BRIANZA</t>
  </si>
  <si>
    <t>CESANO BOSCONE</t>
  </si>
  <si>
    <t>CESANO MADERNO</t>
  </si>
  <si>
    <t>CESATE</t>
  </si>
  <si>
    <t>CETO</t>
  </si>
  <si>
    <t>CEVO</t>
  </si>
  <si>
    <t>CHIARI</t>
  </si>
  <si>
    <t>CHIESA IN VALMALENCO</t>
  </si>
  <si>
    <t>CHIEVE</t>
  </si>
  <si>
    <t>CHIGNOLO D'ISOLA</t>
  </si>
  <si>
    <t>CHIGNOLO PO</t>
  </si>
  <si>
    <t>CHIUDUNO</t>
  </si>
  <si>
    <t>CHIURO</t>
  </si>
  <si>
    <t>CICOGNOLO</t>
  </si>
  <si>
    <t>CIGOGNOLA</t>
  </si>
  <si>
    <t>CIGOLE</t>
  </si>
  <si>
    <t>CILAVEGNA</t>
  </si>
  <si>
    <t>CIMBERGO</t>
  </si>
  <si>
    <t>CINGIA DE' BOTTI</t>
  </si>
  <si>
    <t>CINO</t>
  </si>
  <si>
    <t>CIRIMIDO</t>
  </si>
  <si>
    <t>CISANO BERGAMASCO</t>
  </si>
  <si>
    <t>CISERANO</t>
  </si>
  <si>
    <t>CISLAGO</t>
  </si>
  <si>
    <t>CISLIANO</t>
  </si>
  <si>
    <t>CITTIGLIO</t>
  </si>
  <si>
    <t>CIVATE</t>
  </si>
  <si>
    <t>CIVENNA</t>
  </si>
  <si>
    <t>CIVIDATE AL PIANO</t>
  </si>
  <si>
    <t>CIVIDATE CAMUNO</t>
  </si>
  <si>
    <t>CIVO</t>
  </si>
  <si>
    <t>CLAINO CON OSTENO</t>
  </si>
  <si>
    <t>CLIVIO</t>
  </si>
  <si>
    <t>CLUSONE</t>
  </si>
  <si>
    <t>CM ALTA VALTELLINA</t>
  </si>
  <si>
    <t>CM DEI LAGHI BERGAMASCHI</t>
  </si>
  <si>
    <t>CM DEL PIAMBELLO</t>
  </si>
  <si>
    <t>CM DEL SEBINO BRESCIANO</t>
  </si>
  <si>
    <t>CM DELLA VALCHIAVENNA</t>
  </si>
  <si>
    <t>CM DELLA VALLE TROMPIA</t>
  </si>
  <si>
    <t>CM DI SCALVE</t>
  </si>
  <si>
    <t>CM DI VALLE CAMONICA</t>
  </si>
  <si>
    <t>CM DI VALLE SABBIA</t>
  </si>
  <si>
    <t>CM LARIO INTELVESE</t>
  </si>
  <si>
    <t>CM LARIO ORIENTALE-VALLE SAN MARTINO</t>
  </si>
  <si>
    <t>CM OLTREPO PAVESE</t>
  </si>
  <si>
    <t>CM PARCO ALTO GARDA BRESCIANO</t>
  </si>
  <si>
    <t>CM TRIANGOLO LARIANO</t>
  </si>
  <si>
    <t>CM VALLE BREMBANA</t>
  </si>
  <si>
    <t>CM VALLE IMAGNA</t>
  </si>
  <si>
    <t>CM VALLE SERIANA</t>
  </si>
  <si>
    <t>CM VALLI DEL LARIO E DEL CERESIO</t>
  </si>
  <si>
    <t>CM VALLI DEL VERBANO</t>
  </si>
  <si>
    <t>CM VALSASSINA-VALVARRONE-VAL D'ESINO E RIVIERA</t>
  </si>
  <si>
    <t>CM VALTELLINA DI MORBEGNO</t>
  </si>
  <si>
    <t>CM VALTELLINA DI SONDRIO</t>
  </si>
  <si>
    <t>CM VALTELLINA DI TIRANO</t>
  </si>
  <si>
    <t>COCCAGLIO</t>
  </si>
  <si>
    <t>COCQUIO-TREVISAGO</t>
  </si>
  <si>
    <t>CODEVILLA</t>
  </si>
  <si>
    <t>CODOGNO</t>
  </si>
  <si>
    <t>COGLIATE</t>
  </si>
  <si>
    <t>COLERE</t>
  </si>
  <si>
    <t>COLICO</t>
  </si>
  <si>
    <t>COLLE BRIANZA</t>
  </si>
  <si>
    <t>COLLEBEATO</t>
  </si>
  <si>
    <t>COLLIO</t>
  </si>
  <si>
    <t>COLOGNE</t>
  </si>
  <si>
    <t>COLOGNO AL SERIO</t>
  </si>
  <si>
    <t>COLOGNO MONZESE</t>
  </si>
  <si>
    <t>COLONNO</t>
  </si>
  <si>
    <t>COLORINA</t>
  </si>
  <si>
    <t>COLTURANO</t>
  </si>
  <si>
    <t>COLZATE</t>
  </si>
  <si>
    <t>COMABBIO</t>
  </si>
  <si>
    <t>COMAZZO</t>
  </si>
  <si>
    <t>COMERIO</t>
  </si>
  <si>
    <t>COMEZZANO-CIZZAGO</t>
  </si>
  <si>
    <t>COMMESSAGGIO</t>
  </si>
  <si>
    <t>COMUN NUOVO</t>
  </si>
  <si>
    <t>CONCESIO</t>
  </si>
  <si>
    <t>CONCOREZZO</t>
  </si>
  <si>
    <t>CONFIENZA</t>
  </si>
  <si>
    <t>CONSIGLIO DI RUMO</t>
  </si>
  <si>
    <t>COPIANO</t>
  </si>
  <si>
    <t>CORANA</t>
  </si>
  <si>
    <t>CORBETTA</t>
  </si>
  <si>
    <t>CORMANO</t>
  </si>
  <si>
    <t>CORNA IMAGNA</t>
  </si>
  <si>
    <t>CORNALBA</t>
  </si>
  <si>
    <t>CORNALE</t>
  </si>
  <si>
    <t>CORNAREDO</t>
  </si>
  <si>
    <t>CORNATE D'ADDA</t>
  </si>
  <si>
    <t>CORNEGLIANO LAUDENSE</t>
  </si>
  <si>
    <t>CORNO GIOVINE</t>
  </si>
  <si>
    <t>CORNO VECCHIO</t>
  </si>
  <si>
    <t>CORREZZANA</t>
  </si>
  <si>
    <t>CORRIDO</t>
  </si>
  <si>
    <t>CORTE DE' CORTESI CON CIGNONE</t>
  </si>
  <si>
    <t>CORTE DE' FRATI</t>
  </si>
  <si>
    <t>CORTE FRANCA</t>
  </si>
  <si>
    <t>CORTE PALASIO</t>
  </si>
  <si>
    <t>CORTENO GOLGI</t>
  </si>
  <si>
    <t>CORTENOVA</t>
  </si>
  <si>
    <t>CORTENUOVA</t>
  </si>
  <si>
    <t>CORVINO SAN QUIRICO</t>
  </si>
  <si>
    <t>CORZANO</t>
  </si>
  <si>
    <t>COSIO VALTELLINO</t>
  </si>
  <si>
    <t>COSTA DE' NOBILI</t>
  </si>
  <si>
    <t>COSTA DI MEZZATE</t>
  </si>
  <si>
    <t>COSTA DI SERINA</t>
  </si>
  <si>
    <t>COSTA MASNAGA</t>
  </si>
  <si>
    <t>COSTA VALLE IMAGNA</t>
  </si>
  <si>
    <t>COSTA VOLPINO</t>
  </si>
  <si>
    <t>COVO</t>
  </si>
  <si>
    <t>COZZO</t>
  </si>
  <si>
    <t>CRANDOLA VALSASSINA</t>
  </si>
  <si>
    <t>CREDARO</t>
  </si>
  <si>
    <t>CREDERA RUBBIANO</t>
  </si>
  <si>
    <t>CREMELLA</t>
  </si>
  <si>
    <t>CREMENAGA</t>
  </si>
  <si>
    <t>CREMENO</t>
  </si>
  <si>
    <t>CREMIA</t>
  </si>
  <si>
    <t>CREMOSANO</t>
  </si>
  <si>
    <t>CRESPIATICA</t>
  </si>
  <si>
    <t>CROSIO DELLA VALLE</t>
  </si>
  <si>
    <t>CROTTA D'ADDA</t>
  </si>
  <si>
    <t>CUASSO AL MONTE</t>
  </si>
  <si>
    <t>CUCCIAGO</t>
  </si>
  <si>
    <t>CUGGIONO</t>
  </si>
  <si>
    <t>CUGLIATE-FABIASCO</t>
  </si>
  <si>
    <t>CUMIGNANO SUL NAVIGLIO</t>
  </si>
  <si>
    <t>CUNARDO</t>
  </si>
  <si>
    <t>CURA CARPIGNANO</t>
  </si>
  <si>
    <t>CURIGLIA CON MONTEVIASCO</t>
  </si>
  <si>
    <t>CURNO</t>
  </si>
  <si>
    <t>CURTATONE</t>
  </si>
  <si>
    <t>CUSAGO</t>
  </si>
  <si>
    <t>CUSANO MILANINO</t>
  </si>
  <si>
    <t>CUSINO</t>
  </si>
  <si>
    <t>CUSIO</t>
  </si>
  <si>
    <t>CUVEGLIO</t>
  </si>
  <si>
    <t>CUVIO</t>
  </si>
  <si>
    <t>DAIRAGO</t>
  </si>
  <si>
    <t>DARFO BOARIO TERME</t>
  </si>
  <si>
    <t>DAVERIO</t>
  </si>
  <si>
    <t>DAZIO</t>
  </si>
  <si>
    <t>DELEBIO</t>
  </si>
  <si>
    <t>DELLO</t>
  </si>
  <si>
    <t>DEROVERE</t>
  </si>
  <si>
    <t>DERVIO</t>
  </si>
  <si>
    <t>DESENZANO DEL GARDA</t>
  </si>
  <si>
    <t>DIZZASCO</t>
  </si>
  <si>
    <t>DOLZAGO</t>
  </si>
  <si>
    <t>DOMASO</t>
  </si>
  <si>
    <t>DORIO</t>
  </si>
  <si>
    <t>DORNO</t>
  </si>
  <si>
    <t>DOSOLO</t>
  </si>
  <si>
    <t>DOSSENA</t>
  </si>
  <si>
    <t>DOSSO DEL LIRO</t>
  </si>
  <si>
    <t>DOVERA</t>
  </si>
  <si>
    <t>DRESANO</t>
  </si>
  <si>
    <t>DREZZO</t>
  </si>
  <si>
    <t>DRIZZONA</t>
  </si>
  <si>
    <t>DUBINO</t>
  </si>
  <si>
    <t>DUMENZA</t>
  </si>
  <si>
    <t>DUNO</t>
  </si>
  <si>
    <t>EDOLO</t>
  </si>
  <si>
    <t>ELLO</t>
  </si>
  <si>
    <t>ENDINE GAIANO</t>
  </si>
  <si>
    <t>ENTRATICO</t>
  </si>
  <si>
    <t>ERBUSCO</t>
  </si>
  <si>
    <t>ERVE</t>
  </si>
  <si>
    <t>ESINE</t>
  </si>
  <si>
    <t>ESINO LARIO</t>
  </si>
  <si>
    <t>EUPILIO</t>
  </si>
  <si>
    <t>FAEDO VALTELLINO</t>
  </si>
  <si>
    <t>FAGGETO LARIO</t>
  </si>
  <si>
    <t>FAGNANO OLONA</t>
  </si>
  <si>
    <t>FALOPPIO</t>
  </si>
  <si>
    <t>FARA GERA D'ADDA</t>
  </si>
  <si>
    <t>FARA OLIVANA CON SOLA</t>
  </si>
  <si>
    <t>FELONICA</t>
  </si>
  <si>
    <t>FENEGRO'</t>
  </si>
  <si>
    <t>FERNO</t>
  </si>
  <si>
    <t>FERRERA DI VARESE</t>
  </si>
  <si>
    <t>FERRERA ERBOGNONE</t>
  </si>
  <si>
    <t>FIESCO</t>
  </si>
  <si>
    <t>FIESSE</t>
  </si>
  <si>
    <t>FIGINO SERENZA</t>
  </si>
  <si>
    <t>FILAGO</t>
  </si>
  <si>
    <t>FILIGHERA</t>
  </si>
  <si>
    <t>FINO DEL MONTE</t>
  </si>
  <si>
    <t>FINO MORNASCO</t>
  </si>
  <si>
    <t>FIORANO AL SERIO</t>
  </si>
  <si>
    <t>FLERO</t>
  </si>
  <si>
    <t>FOMBIO</t>
  </si>
  <si>
    <t>FONTANELLA</t>
  </si>
  <si>
    <t>FONTENO</t>
  </si>
  <si>
    <t>FOPPOLO</t>
  </si>
  <si>
    <t>FORCOLA</t>
  </si>
  <si>
    <t>FORESTO SPARSO</t>
  </si>
  <si>
    <t>FORMIGARA</t>
  </si>
  <si>
    <t>FORNOVO SAN GIOVANNI</t>
  </si>
  <si>
    <t>FORTUNAGO</t>
  </si>
  <si>
    <t>FRASCAROLO</t>
  </si>
  <si>
    <t>FUIPIANO VALLE IMAGNA</t>
  </si>
  <si>
    <t>FUSINE</t>
  </si>
  <si>
    <t>GABBIONETA  BINANUOVA</t>
  </si>
  <si>
    <t>GADESCO PIEVE DELMONA</t>
  </si>
  <si>
    <t>GAGGIANO</t>
  </si>
  <si>
    <t>GALBIATE</t>
  </si>
  <si>
    <t>GALGAGNANO</t>
  </si>
  <si>
    <t>GALLIATE LOMBARDO</t>
  </si>
  <si>
    <t>GALLIAVOLA</t>
  </si>
  <si>
    <t>GAMBARA</t>
  </si>
  <si>
    <t>GAMBARANA</t>
  </si>
  <si>
    <t>GAMBOLO'</t>
  </si>
  <si>
    <t>GANDELLINO</t>
  </si>
  <si>
    <t>GANDINO</t>
  </si>
  <si>
    <t>GANDOSSO</t>
  </si>
  <si>
    <t>GARBAGNATE MONASTERO</t>
  </si>
  <si>
    <t>GARDONE RIVIERA</t>
  </si>
  <si>
    <t>GARDONE VALTROMPIA</t>
  </si>
  <si>
    <t>GARGNANO</t>
  </si>
  <si>
    <t>GARLATE</t>
  </si>
  <si>
    <t>GARZENO</t>
  </si>
  <si>
    <t>GAVARDO</t>
  </si>
  <si>
    <t>GAVERINA TERME</t>
  </si>
  <si>
    <t>GAVIRATE</t>
  </si>
  <si>
    <t>GAZOLDO DEGLI IPPOLITI</t>
  </si>
  <si>
    <t>GAZZADA SCHIANNO</t>
  </si>
  <si>
    <t>GAZZANIGA</t>
  </si>
  <si>
    <t>GAZZUOLO</t>
  </si>
  <si>
    <t>GEMONIO</t>
  </si>
  <si>
    <t>GENIVOLTA</t>
  </si>
  <si>
    <t>GENZONE</t>
  </si>
  <si>
    <t>GERA LARIO</t>
  </si>
  <si>
    <t>GERENZAGO</t>
  </si>
  <si>
    <t>GERENZANO</t>
  </si>
  <si>
    <t>GERMASINO</t>
  </si>
  <si>
    <t>GERMIGNAGA</t>
  </si>
  <si>
    <t>GEROLA ALTA</t>
  </si>
  <si>
    <t>GEROSA</t>
  </si>
  <si>
    <t>GERRE DE' CAPRIOLI</t>
  </si>
  <si>
    <t>GESSATE</t>
  </si>
  <si>
    <t>GHEDI</t>
  </si>
  <si>
    <t>GHISALBA</t>
  </si>
  <si>
    <t>GIANICO</t>
  </si>
  <si>
    <t>GIRONICO</t>
  </si>
  <si>
    <t>GIUSSAGO</t>
  </si>
  <si>
    <t>GIUSSANO</t>
  </si>
  <si>
    <t>GODIASCO</t>
  </si>
  <si>
    <t>GOITO</t>
  </si>
  <si>
    <t>GOLASECCA</t>
  </si>
  <si>
    <t>GOLFERENZO</t>
  </si>
  <si>
    <t>GOMBITO</t>
  </si>
  <si>
    <t>GONZAGA</t>
  </si>
  <si>
    <t>GORDONA</t>
  </si>
  <si>
    <t>GORGONZOLA</t>
  </si>
  <si>
    <t>GORLA MAGGIORE</t>
  </si>
  <si>
    <t>GORLA MINORE</t>
  </si>
  <si>
    <t>GORLAGO</t>
  </si>
  <si>
    <t>GORLE</t>
  </si>
  <si>
    <t>GORNATE OLONA</t>
  </si>
  <si>
    <t>GORNO</t>
  </si>
  <si>
    <t>GOTTOLENGO</t>
  </si>
  <si>
    <t>GRAFFIGNANA</t>
  </si>
  <si>
    <t>GRANDATE</t>
  </si>
  <si>
    <t>GRANDOLA ED UNITI</t>
  </si>
  <si>
    <t>GRANTOLA</t>
  </si>
  <si>
    <t>GRASSOBIO</t>
  </si>
  <si>
    <t>GRAVEDONA</t>
  </si>
  <si>
    <t>GRAVEDONA ED UNITI</t>
  </si>
  <si>
    <t>GRAVELLONA LOMELLINA</t>
  </si>
  <si>
    <t>GREZZAGO</t>
  </si>
  <si>
    <t>GRIANTE</t>
  </si>
  <si>
    <t>GROMO</t>
  </si>
  <si>
    <t>GRONE</t>
  </si>
  <si>
    <t>GRONTARDO</t>
  </si>
  <si>
    <t>GROPELLO CAIROLI</t>
  </si>
  <si>
    <t>GROSIO</t>
  </si>
  <si>
    <t>GROSOTTO</t>
  </si>
  <si>
    <t>GRUMELLO CREMONESE ED UNITI</t>
  </si>
  <si>
    <t>GRUMELLO DEL MONTE</t>
  </si>
  <si>
    <t>GUANZATE</t>
  </si>
  <si>
    <t>GUARDAMIGLIO</t>
  </si>
  <si>
    <t>GUDO VISCONTI</t>
  </si>
  <si>
    <t>GUSSAGO</t>
  </si>
  <si>
    <t>GUSSOLA</t>
  </si>
  <si>
    <t>IDRO</t>
  </si>
  <si>
    <t>IMBERSAGO</t>
  </si>
  <si>
    <t>INARZO</t>
  </si>
  <si>
    <t>INCUDINE</t>
  </si>
  <si>
    <t>INDUNO OLONA</t>
  </si>
  <si>
    <t>INTROBIO</t>
  </si>
  <si>
    <t>INTROZZO</t>
  </si>
  <si>
    <t>INVERIGO</t>
  </si>
  <si>
    <t>INVERNO E MONTELEONE</t>
  </si>
  <si>
    <t>INVERUNO</t>
  </si>
  <si>
    <t>INZAGO</t>
  </si>
  <si>
    <t>IRMA</t>
  </si>
  <si>
    <t>ISEO</t>
  </si>
  <si>
    <t>ISOLA DI FONDRA</t>
  </si>
  <si>
    <t>ISOLA DOVARESE</t>
  </si>
  <si>
    <t>ISORELLA</t>
  </si>
  <si>
    <t>ISPRA</t>
  </si>
  <si>
    <t>ISSO</t>
  </si>
  <si>
    <t>IZANO</t>
  </si>
  <si>
    <t>JERAGO CON ORAGO</t>
  </si>
  <si>
    <t>LACCHIARELLA</t>
  </si>
  <si>
    <t>LAGLIO</t>
  </si>
  <si>
    <t>LAINATE</t>
  </si>
  <si>
    <t>LAINO</t>
  </si>
  <si>
    <t>LALLIO</t>
  </si>
  <si>
    <t>LAMBRUGO</t>
  </si>
  <si>
    <t>LANDRIANO</t>
  </si>
  <si>
    <t>LANGOSCO</t>
  </si>
  <si>
    <t>LANZADA</t>
  </si>
  <si>
    <t>LANZO D'INTELVI</t>
  </si>
  <si>
    <t>LARDIRAGO</t>
  </si>
  <si>
    <t>LASNIGO</t>
  </si>
  <si>
    <t>LAVENA-PONTE TRESA</t>
  </si>
  <si>
    <t>LAVENO-MOMBELLO</t>
  </si>
  <si>
    <t>LAVENONE</t>
  </si>
  <si>
    <t>LAZZATE</t>
  </si>
  <si>
    <t>LEFFE</t>
  </si>
  <si>
    <t>LEGGIUNO</t>
  </si>
  <si>
    <t>LENNA</t>
  </si>
  <si>
    <t>LENNO</t>
  </si>
  <si>
    <t>LENO</t>
  </si>
  <si>
    <t>LENTATE SUL SEVESO</t>
  </si>
  <si>
    <t>LESMO</t>
  </si>
  <si>
    <t>LEVATE</t>
  </si>
  <si>
    <t>LEZZENO</t>
  </si>
  <si>
    <t>LIERNA</t>
  </si>
  <si>
    <t>LIMBIATE</t>
  </si>
  <si>
    <t>LIMIDO COMASCO</t>
  </si>
  <si>
    <t>LIMONE SUL GARDA</t>
  </si>
  <si>
    <t>LINAROLO</t>
  </si>
  <si>
    <t>LIPOMO</t>
  </si>
  <si>
    <t>LIRIO</t>
  </si>
  <si>
    <t>LISCATE</t>
  </si>
  <si>
    <t>LISSONE</t>
  </si>
  <si>
    <t>LIVIGNO</t>
  </si>
  <si>
    <t>LIVO</t>
  </si>
  <si>
    <t>LIVRAGA</t>
  </si>
  <si>
    <t>LOCATE TRIULZI</t>
  </si>
  <si>
    <t>LOCATE VARESINO</t>
  </si>
  <si>
    <t>LOCATELLO</t>
  </si>
  <si>
    <t>LODI VECCHIO</t>
  </si>
  <si>
    <t>LODRINO</t>
  </si>
  <si>
    <t>LOGRATO</t>
  </si>
  <si>
    <t>LOMAGNA</t>
  </si>
  <si>
    <t>LOMAZZO</t>
  </si>
  <si>
    <t>LOMELLO</t>
  </si>
  <si>
    <t>LONATE CEPPINO</t>
  </si>
  <si>
    <t>LONATE POZZOLO</t>
  </si>
  <si>
    <t>LONATO</t>
  </si>
  <si>
    <t>LONGHENA</t>
  </si>
  <si>
    <t>LONGONE AL SEGRINO</t>
  </si>
  <si>
    <t>LOSINE</t>
  </si>
  <si>
    <t>LOVERE</t>
  </si>
  <si>
    <t>LOVERO</t>
  </si>
  <si>
    <t>LOZIO</t>
  </si>
  <si>
    <t>LOZZA</t>
  </si>
  <si>
    <t>LUISAGO</t>
  </si>
  <si>
    <t>LUMEZZANE</t>
  </si>
  <si>
    <t>LUNGAVILLA</t>
  </si>
  <si>
    <t>LURAGO D'ERBA</t>
  </si>
  <si>
    <t>LURAGO MARINONE</t>
  </si>
  <si>
    <t>LURANO</t>
  </si>
  <si>
    <t>LURATE CACCIVIO</t>
  </si>
  <si>
    <t>LUVINATE</t>
  </si>
  <si>
    <t>LUZZANA</t>
  </si>
  <si>
    <t>MACCAGNO</t>
  </si>
  <si>
    <t>MACCASTORNA</t>
  </si>
  <si>
    <t>MACHERIO</t>
  </si>
  <si>
    <t>MACLODIO</t>
  </si>
  <si>
    <t>MADESIMO</t>
  </si>
  <si>
    <t>MADIGNANO</t>
  </si>
  <si>
    <t>MADONE</t>
  </si>
  <si>
    <t>MAGASA</t>
  </si>
  <si>
    <t>MAGHERNO</t>
  </si>
  <si>
    <t>MAGNACAVALLO</t>
  </si>
  <si>
    <t>MAGNAGO</t>
  </si>
  <si>
    <t>MAGREGLIO</t>
  </si>
  <si>
    <t>MAIRAGO</t>
  </si>
  <si>
    <t>MAIRANO</t>
  </si>
  <si>
    <t>MALAGNINO</t>
  </si>
  <si>
    <t>MALEGNO</t>
  </si>
  <si>
    <t>MALEO</t>
  </si>
  <si>
    <t>MALGESSO</t>
  </si>
  <si>
    <t>MALGRATE</t>
  </si>
  <si>
    <t>MALNATE</t>
  </si>
  <si>
    <t>MALONNO</t>
  </si>
  <si>
    <t>MANDELLO DEL LARIO</t>
  </si>
  <si>
    <t>MANERBA DEL GARDA</t>
  </si>
  <si>
    <t>MANERBIO</t>
  </si>
  <si>
    <t>MANTELLO</t>
  </si>
  <si>
    <t>MAPELLO</t>
  </si>
  <si>
    <t>MARCALLO CON CASONE</t>
  </si>
  <si>
    <t>MARCARIA</t>
  </si>
  <si>
    <t>MARCHENO</t>
  </si>
  <si>
    <t>MARCHIROLO</t>
  </si>
  <si>
    <t>MARCIGNAGO</t>
  </si>
  <si>
    <t>MARGNO</t>
  </si>
  <si>
    <t>MARIANA MANTOVANA</t>
  </si>
  <si>
    <t>MARMENTINO</t>
  </si>
  <si>
    <t>MARMIROLO</t>
  </si>
  <si>
    <t>MARNATE</t>
  </si>
  <si>
    <t>MARONE</t>
  </si>
  <si>
    <t>MARTIGNANA DI PO</t>
  </si>
  <si>
    <t>MARTINENGO</t>
  </si>
  <si>
    <t>MARUDO</t>
  </si>
  <si>
    <t>MARZANO</t>
  </si>
  <si>
    <t>MARZIO</t>
  </si>
  <si>
    <t>MASATE</t>
  </si>
  <si>
    <t>MASCIAGO PRIMO</t>
  </si>
  <si>
    <t>MASLIANICO</t>
  </si>
  <si>
    <t>MASSALENGO</t>
  </si>
  <si>
    <t>MAZZANO</t>
  </si>
  <si>
    <t>MAZZO DI VALTELLINA</t>
  </si>
  <si>
    <t>MEDA</t>
  </si>
  <si>
    <t>MEDE</t>
  </si>
  <si>
    <t>MEDIGLIA</t>
  </si>
  <si>
    <t>MEDOLAGO</t>
  </si>
  <si>
    <t>MEDOLE</t>
  </si>
  <si>
    <t>MELEGNANO</t>
  </si>
  <si>
    <t>MELETI</t>
  </si>
  <si>
    <t>MELLO</t>
  </si>
  <si>
    <t>MELZO</t>
  </si>
  <si>
    <t>MENAROLA</t>
  </si>
  <si>
    <t>MENCONICO</t>
  </si>
  <si>
    <t>MERCALLO</t>
  </si>
  <si>
    <t>MERLINO</t>
  </si>
  <si>
    <t>MERONE</t>
  </si>
  <si>
    <t>MESE</t>
  </si>
  <si>
    <t>MESENZANA</t>
  </si>
  <si>
    <t>MESERO</t>
  </si>
  <si>
    <t>MEZZAGO</t>
  </si>
  <si>
    <t>MEZZANA BIGLI</t>
  </si>
  <si>
    <t>MEZZANA RABATTONE</t>
  </si>
  <si>
    <t>MEZZANINO</t>
  </si>
  <si>
    <t>MEZZEGRA</t>
  </si>
  <si>
    <t>MEZZOLDO</t>
  </si>
  <si>
    <t>MILZANO</t>
  </si>
  <si>
    <t>MIRADOLO TERME</t>
  </si>
  <si>
    <t>MISANO DI GERA D'ADDA</t>
  </si>
  <si>
    <t>MISINTO</t>
  </si>
  <si>
    <t>MISSAGLIA</t>
  </si>
  <si>
    <t>MOGGIO</t>
  </si>
  <si>
    <t>MOGLIA</t>
  </si>
  <si>
    <t>MOIO DE' CALVI</t>
  </si>
  <si>
    <t>MOLTENO</t>
  </si>
  <si>
    <t>MOLTRASIO</t>
  </si>
  <si>
    <t>MONASTEROLO DEL CASTELLO</t>
  </si>
  <si>
    <t>MONGUZZO</t>
  </si>
  <si>
    <t>MONIGA DEL GARDA</t>
  </si>
  <si>
    <t>MONNO</t>
  </si>
  <si>
    <t>MONTAGNA IN VALTELLINA</t>
  </si>
  <si>
    <t>MONTALTO PAVESE</t>
  </si>
  <si>
    <t>MONTANASO LOMBARDO</t>
  </si>
  <si>
    <t>MONTANO LUCINO</t>
  </si>
  <si>
    <t>MONTE CREMASCO</t>
  </si>
  <si>
    <t>MONTE ISOLA</t>
  </si>
  <si>
    <t>MONTE MARENZO</t>
  </si>
  <si>
    <t>MONTEBELLO DELLA BATTAGLIA</t>
  </si>
  <si>
    <t>MONTECALVO VERSIGGIA</t>
  </si>
  <si>
    <t>MONTEGRINO VALTRAVAGLIA</t>
  </si>
  <si>
    <t>MONTELLO</t>
  </si>
  <si>
    <t>MONTEMEZZO</t>
  </si>
  <si>
    <t>MONTESCANO</t>
  </si>
  <si>
    <t>MONTESEGALE</t>
  </si>
  <si>
    <t>MONTEVECCHIA</t>
  </si>
  <si>
    <t>MONTICELLI BRUSATI</t>
  </si>
  <si>
    <t>MONTICELLI PAVESE</t>
  </si>
  <si>
    <t>MONTICELLO</t>
  </si>
  <si>
    <t>MONTICHIARI</t>
  </si>
  <si>
    <t>MONTIRONE</t>
  </si>
  <si>
    <t>MONTODINE</t>
  </si>
  <si>
    <t>MONTORFANO</t>
  </si>
  <si>
    <t>MONTU' BECCARIA</t>
  </si>
  <si>
    <t>MONVALLE</t>
  </si>
  <si>
    <t>MONZAMBANO</t>
  </si>
  <si>
    <t>MORAZZONE</t>
  </si>
  <si>
    <t>MORENGO</t>
  </si>
  <si>
    <t>MORIMONDO</t>
  </si>
  <si>
    <t>MORNAGO</t>
  </si>
  <si>
    <t>MORNICO AL SERIO</t>
  </si>
  <si>
    <t>MORNICO LOSANA</t>
  </si>
  <si>
    <t>MORTERONE</t>
  </si>
  <si>
    <t>MOSCAZZANO</t>
  </si>
  <si>
    <t>MOTTA BALUFFI</t>
  </si>
  <si>
    <t>MOTTA VISCONTI</t>
  </si>
  <si>
    <t>MOTTEGGIANA</t>
  </si>
  <si>
    <t>MOZZANICA</t>
  </si>
  <si>
    <t>MOZZATE</t>
  </si>
  <si>
    <t>MOZZO</t>
  </si>
  <si>
    <t>MUGGIO'</t>
  </si>
  <si>
    <t>MULAZZANO</t>
  </si>
  <si>
    <t>MURA</t>
  </si>
  <si>
    <t>MUSCOLINE</t>
  </si>
  <si>
    <t>MUSSO</t>
  </si>
  <si>
    <t>NAVE</t>
  </si>
  <si>
    <t>NEMBRO</t>
  </si>
  <si>
    <t>NERVIANO</t>
  </si>
  <si>
    <t>NESSO</t>
  </si>
  <si>
    <t>NIARDO</t>
  </si>
  <si>
    <t>NIBIONNO</t>
  </si>
  <si>
    <t>NICORVO</t>
  </si>
  <si>
    <t>NOSATE</t>
  </si>
  <si>
    <t>NOVA MILANESE</t>
  </si>
  <si>
    <t>NOVATE MEZZOLA</t>
  </si>
  <si>
    <t>NOVATE MILANESE</t>
  </si>
  <si>
    <t>NOVEDRATE</t>
  </si>
  <si>
    <t>NOVIGLIO</t>
  </si>
  <si>
    <t>NUVOLENTO</t>
  </si>
  <si>
    <t>NUVOLERA</t>
  </si>
  <si>
    <t>ODOLO</t>
  </si>
  <si>
    <t>OFFANENGO</t>
  </si>
  <si>
    <t>OFFLAGA</t>
  </si>
  <si>
    <t>OGGIONA CON SANTO STEFANO</t>
  </si>
  <si>
    <t>OGGIONO</t>
  </si>
  <si>
    <t>OLEVANO DI LOMELLINA</t>
  </si>
  <si>
    <t>OLGIATE MOLGORA</t>
  </si>
  <si>
    <t>OLGIATE OLONA</t>
  </si>
  <si>
    <t>OLGINATE</t>
  </si>
  <si>
    <t>OLIVA GESSI</t>
  </si>
  <si>
    <t>OLIVETO LARIO</t>
  </si>
  <si>
    <t>OLMENETA</t>
  </si>
  <si>
    <t>OLMO AL BREMBO</t>
  </si>
  <si>
    <t>OLTRE IL COLLE</t>
  </si>
  <si>
    <t>OLTRESSENDA ALTA</t>
  </si>
  <si>
    <t>OLTRONA DI SAN MAMETTE</t>
  </si>
  <si>
    <t>OME</t>
  </si>
  <si>
    <t>ONETA</t>
  </si>
  <si>
    <t>ONO SAN PIETRO</t>
  </si>
  <si>
    <t>ONORE</t>
  </si>
  <si>
    <t>OPERA</t>
  </si>
  <si>
    <t>ORIGGIO</t>
  </si>
  <si>
    <t>ORINO</t>
  </si>
  <si>
    <t>ORIO AL SERIO</t>
  </si>
  <si>
    <t>ORIO LITTA</t>
  </si>
  <si>
    <t>ORNAGO</t>
  </si>
  <si>
    <t>ORNICA</t>
  </si>
  <si>
    <t>ORSENIGO</t>
  </si>
  <si>
    <t>ORZINUOVI</t>
  </si>
  <si>
    <t>ORZIVECCHI</t>
  </si>
  <si>
    <t>OSIO SOPRA</t>
  </si>
  <si>
    <t>OSIO SOTTO</t>
  </si>
  <si>
    <t>OSMATE</t>
  </si>
  <si>
    <t>OSNAGO</t>
  </si>
  <si>
    <t>OSPEDALETTO LODIGIANO</t>
  </si>
  <si>
    <t>OSPITALETTO</t>
  </si>
  <si>
    <t>OSSAGO LODIGIANO</t>
  </si>
  <si>
    <t>OSSIMO</t>
  </si>
  <si>
    <t>OSSONA</t>
  </si>
  <si>
    <t>OSSUCCIO</t>
  </si>
  <si>
    <t>OSTIANO</t>
  </si>
  <si>
    <t>OSTIGLIA</t>
  </si>
  <si>
    <t>OTTOBIANO</t>
  </si>
  <si>
    <t>OZZERO</t>
  </si>
  <si>
    <t>PADENGHE SUL GARDA</t>
  </si>
  <si>
    <t>PADERNO D'ADDA</t>
  </si>
  <si>
    <t>PADERNO DUGNANO</t>
  </si>
  <si>
    <t>PADERNO FRANCIACORTA</t>
  </si>
  <si>
    <t>PADERNO PONCHIELLI</t>
  </si>
  <si>
    <t>PAGAZZANO</t>
  </si>
  <si>
    <t>PAGNONA</t>
  </si>
  <si>
    <t>PAISCO LOVENO</t>
  </si>
  <si>
    <t>PAITONE</t>
  </si>
  <si>
    <t>PALADINA</t>
  </si>
  <si>
    <t>PALAZZAGO</t>
  </si>
  <si>
    <t>PALAZZO PIGNANO</t>
  </si>
  <si>
    <t>PALAZZOLO SULL'OGLIO</t>
  </si>
  <si>
    <t>PALESTRO</t>
  </si>
  <si>
    <t>PALOSCO</t>
  </si>
  <si>
    <t>PANCARANA</t>
  </si>
  <si>
    <t>PANDINO</t>
  </si>
  <si>
    <t>PANTIGLIATE</t>
  </si>
  <si>
    <t>PARABIAGO</t>
  </si>
  <si>
    <t>PARATICO</t>
  </si>
  <si>
    <t>PARE'</t>
  </si>
  <si>
    <t>PARLASCO</t>
  </si>
  <si>
    <t>PARONA</t>
  </si>
  <si>
    <t>PARRE</t>
  </si>
  <si>
    <t>PARZANICA</t>
  </si>
  <si>
    <t>PASPARDO</t>
  </si>
  <si>
    <t>PASSIRANO</t>
  </si>
  <si>
    <t>PASTURO</t>
  </si>
  <si>
    <t>PAULLO</t>
  </si>
  <si>
    <t>PAVONE DEL MELLA</t>
  </si>
  <si>
    <t>PEDESINA</t>
  </si>
  <si>
    <t>PEDRENGO</t>
  </si>
  <si>
    <t>PEGLIO</t>
  </si>
  <si>
    <t>PEGOGNAGA</t>
  </si>
  <si>
    <t>PEIA</t>
  </si>
  <si>
    <t>PELLIO INTELVI</t>
  </si>
  <si>
    <t>PEREGO</t>
  </si>
  <si>
    <t>PERLEDO</t>
  </si>
  <si>
    <t>PERO</t>
  </si>
  <si>
    <t>PERSICO DOSIMO</t>
  </si>
  <si>
    <t>PERTICA ALTA</t>
  </si>
  <si>
    <t>PERTICA BASSA</t>
  </si>
  <si>
    <t>PESCAROLO ED UNITI</t>
  </si>
  <si>
    <t>PESCATE</t>
  </si>
  <si>
    <t>PESCHIERA BORROMEO</t>
  </si>
  <si>
    <t>PESSANO CON BORNAGO</t>
  </si>
  <si>
    <t>PESSINA CREMONESE</t>
  </si>
  <si>
    <t>PEZZAZE</t>
  </si>
  <si>
    <t>PIADENA</t>
  </si>
  <si>
    <t>PIAN CAMUNO</t>
  </si>
  <si>
    <t>PIANCOGNO</t>
  </si>
  <si>
    <t>PIANELLO DEL LARIO</t>
  </si>
  <si>
    <t>PIANENGO</t>
  </si>
  <si>
    <t>PIANICO</t>
  </si>
  <si>
    <t>PIANTEDO</t>
  </si>
  <si>
    <t>PIARIO</t>
  </si>
  <si>
    <t>PIATEDA</t>
  </si>
  <si>
    <t>PIAZZA BREMBANA</t>
  </si>
  <si>
    <t>PIAZZATORRE</t>
  </si>
  <si>
    <t>PIAZZOLO</t>
  </si>
  <si>
    <t>PIERANICA</t>
  </si>
  <si>
    <t>PIETRA DE' GIORGI</t>
  </si>
  <si>
    <t>PIEVE ALBIGNOLA</t>
  </si>
  <si>
    <t>PIEVE DEL CAIRO</t>
  </si>
  <si>
    <t>PIEVE DI CORIANO</t>
  </si>
  <si>
    <t>PIEVE D'OLMI</t>
  </si>
  <si>
    <t>PIEVE EMANUELE</t>
  </si>
  <si>
    <t>PIEVE FISSIRAGA</t>
  </si>
  <si>
    <t>PIEVE PORTO MORONE</t>
  </si>
  <si>
    <t>PIEVE SAN GIACOMO</t>
  </si>
  <si>
    <t>PIGRA</t>
  </si>
  <si>
    <t>PINAROLO PO</t>
  </si>
  <si>
    <t>PINO SULLA SPONDA DEL LAGO MAGGIORE</t>
  </si>
  <si>
    <t>PISOGNE</t>
  </si>
  <si>
    <t>PIUBEGA</t>
  </si>
  <si>
    <t>PIURO</t>
  </si>
  <si>
    <t>PIZZALE</t>
  </si>
  <si>
    <t>PIZZIGHETTONE</t>
  </si>
  <si>
    <t>PLESIO</t>
  </si>
  <si>
    <t>POGGIO RUSCO</t>
  </si>
  <si>
    <t>POGGIRIDENTI</t>
  </si>
  <si>
    <t>POGLIANO MILANESE</t>
  </si>
  <si>
    <t>POGNANA LARIO</t>
  </si>
  <si>
    <t>POGNANO</t>
  </si>
  <si>
    <t>POLAVENO</t>
  </si>
  <si>
    <t>POLPENAZZE DEL GARDA</t>
  </si>
  <si>
    <t>POMPIANO</t>
  </si>
  <si>
    <t>POMPONESCO</t>
  </si>
  <si>
    <t>PONCARALE</t>
  </si>
  <si>
    <t>PONNA</t>
  </si>
  <si>
    <t>PONTE DI LEGNO</t>
  </si>
  <si>
    <t>PONTE IN VALTELLINA</t>
  </si>
  <si>
    <t>PONTE LAMBRO</t>
  </si>
  <si>
    <t>PONTE NIZZA</t>
  </si>
  <si>
    <t>PONTE NOSSA</t>
  </si>
  <si>
    <t>PONTE SAN PIETRO</t>
  </si>
  <si>
    <t>PONTERANICA</t>
  </si>
  <si>
    <t>PONTEVICO</t>
  </si>
  <si>
    <t>PONTI SUL MINCIO</t>
  </si>
  <si>
    <t>PONTIDA</t>
  </si>
  <si>
    <t>PONTIROLO NUOVO</t>
  </si>
  <si>
    <t>PONTOGLIO</t>
  </si>
  <si>
    <t>PORLEZZA</t>
  </si>
  <si>
    <t>PORTALBERA</t>
  </si>
  <si>
    <t>PORTO CERESIO</t>
  </si>
  <si>
    <t>PORTO MANTOVANO</t>
  </si>
  <si>
    <t>PORTO VALTRAVAGLIA</t>
  </si>
  <si>
    <t>POSTALESIO</t>
  </si>
  <si>
    <t>POZZAGLIO ED UNITI</t>
  </si>
  <si>
    <t>POZZO D'ADDA</t>
  </si>
  <si>
    <t>POZZOLENGO</t>
  </si>
  <si>
    <t>POZZUOLO MARTESANA</t>
  </si>
  <si>
    <t>PRADALUNGA</t>
  </si>
  <si>
    <t>PRALBOINO</t>
  </si>
  <si>
    <t>PRATA CAMPORTACCIO</t>
  </si>
  <si>
    <t>PREDORE</t>
  </si>
  <si>
    <t>PREGNANA MILANESE</t>
  </si>
  <si>
    <t>PREMANA</t>
  </si>
  <si>
    <t>PREMOLO</t>
  </si>
  <si>
    <t>PRESEGLIE</t>
  </si>
  <si>
    <t>PRESEZZO</t>
  </si>
  <si>
    <t>PRESTINE</t>
  </si>
  <si>
    <t>PREVALLE</t>
  </si>
  <si>
    <t>PRIMALUNA</t>
  </si>
  <si>
    <t>PROSERPIO</t>
  </si>
  <si>
    <t>PROVAGLIO D'ISEO</t>
  </si>
  <si>
    <t>PROVAGLIO VAL SABBIA</t>
  </si>
  <si>
    <t>PUEGNAGO</t>
  </si>
  <si>
    <t>PUMENENGO</t>
  </si>
  <si>
    <t>PUSIANO</t>
  </si>
  <si>
    <t>QUINGENTOLE</t>
  </si>
  <si>
    <t>QUINTANO</t>
  </si>
  <si>
    <t>QUINZANO D'OGLIO</t>
  </si>
  <si>
    <t>QUISTELLO</t>
  </si>
  <si>
    <t>RAMPONIO VERNA</t>
  </si>
  <si>
    <t>RANCIO VALCUVIA</t>
  </si>
  <si>
    <t>RANCO</t>
  </si>
  <si>
    <t>RANICA</t>
  </si>
  <si>
    <t>RANZANICO</t>
  </si>
  <si>
    <t>RASURA</t>
  </si>
  <si>
    <t>REA PO</t>
  </si>
  <si>
    <t>REDAVALLE</t>
  </si>
  <si>
    <t>REDONDESCO</t>
  </si>
  <si>
    <t>REMEDELLO</t>
  </si>
  <si>
    <t>RENATE</t>
  </si>
  <si>
    <t>RESCALDINA</t>
  </si>
  <si>
    <t>RETORBIDO</t>
  </si>
  <si>
    <t>REVERE</t>
  </si>
  <si>
    <t>REZZAGO</t>
  </si>
  <si>
    <t>REZZATO</t>
  </si>
  <si>
    <t>RICENGO</t>
  </si>
  <si>
    <t>RIPALTA ARPINA</t>
  </si>
  <si>
    <t>RIPALTA CREMASCA</t>
  </si>
  <si>
    <t>RIPALTA GUERINA</t>
  </si>
  <si>
    <t>RIVA DI SOLTO</t>
  </si>
  <si>
    <t>RIVANAZZANO</t>
  </si>
  <si>
    <t>RIVAROLO DEL RE ED UNITI</t>
  </si>
  <si>
    <t>RIVAROLO MANTOVANO</t>
  </si>
  <si>
    <t>RIVOLTA D'ADDA</t>
  </si>
  <si>
    <t>ROBBIATE</t>
  </si>
  <si>
    <t>ROBBIO</t>
  </si>
  <si>
    <t>ROBECCHETTO CON INDUNO</t>
  </si>
  <si>
    <t>ROBECCO D'OGLIO</t>
  </si>
  <si>
    <t>ROBECCO PAVESE</t>
  </si>
  <si>
    <t>ROBECCO SUL NAVIGLIO</t>
  </si>
  <si>
    <t>ROCCA DE' GIORGI</t>
  </si>
  <si>
    <t>ROCCA SUSELLA</t>
  </si>
  <si>
    <t>ROCCAFRANCA</t>
  </si>
  <si>
    <t>RODANO</t>
  </si>
  <si>
    <t>RODENGO-SAIANO</t>
  </si>
  <si>
    <t>RODERO</t>
  </si>
  <si>
    <t>RODIGO</t>
  </si>
  <si>
    <t>ROE' VOLCIANO</t>
  </si>
  <si>
    <t>ROGENO</t>
  </si>
  <si>
    <t>ROGNANO</t>
  </si>
  <si>
    <t>ROGNO</t>
  </si>
  <si>
    <t>ROGOLO</t>
  </si>
  <si>
    <t>ROMAGNESE</t>
  </si>
  <si>
    <t>ROMANENGO</t>
  </si>
  <si>
    <t>RONAGO</t>
  </si>
  <si>
    <t>RONCADELLE</t>
  </si>
  <si>
    <t>RONCARO</t>
  </si>
  <si>
    <t>RONCELLO</t>
  </si>
  <si>
    <t>RONCO BRIANTINO</t>
  </si>
  <si>
    <t>RONCOBELLO</t>
  </si>
  <si>
    <t>RONCOFERRARO</t>
  </si>
  <si>
    <t>RONCOLA</t>
  </si>
  <si>
    <t>ROSASCO</t>
  </si>
  <si>
    <t>ROSATE</t>
  </si>
  <si>
    <t>ROTA D'IMAGNA</t>
  </si>
  <si>
    <t>ROVAGNATE</t>
  </si>
  <si>
    <t>ROVATO</t>
  </si>
  <si>
    <t>ROVELLASCA</t>
  </si>
  <si>
    <t>ROVELLO PORRO</t>
  </si>
  <si>
    <t>ROVERBELLA</t>
  </si>
  <si>
    <t>ROVESCALA</t>
  </si>
  <si>
    <t>ROVETTA</t>
  </si>
  <si>
    <t>ROZZANO</t>
  </si>
  <si>
    <t>RUDIANO</t>
  </si>
  <si>
    <t>RUINO</t>
  </si>
  <si>
    <t>SABBIO CHIESE</t>
  </si>
  <si>
    <t>SABBIONETA</t>
  </si>
  <si>
    <t>SALA COMACINA</t>
  </si>
  <si>
    <t>SALE MARASINO</t>
  </si>
  <si>
    <t>SALERANO SUL LAMBRO</t>
  </si>
  <si>
    <t>SALO'</t>
  </si>
  <si>
    <t>SALTRIO</t>
  </si>
  <si>
    <t>SALVIROLA</t>
  </si>
  <si>
    <t>SAMARATE</t>
  </si>
  <si>
    <t>SAMOLACO</t>
  </si>
  <si>
    <t>SAN BARTOLOMEO VAL CAVARGNA</t>
  </si>
  <si>
    <t>SAN BASSANO</t>
  </si>
  <si>
    <t>SAN BENEDETTO PO</t>
  </si>
  <si>
    <t>SAN CIPRIANO PO</t>
  </si>
  <si>
    <t>SAN COLOMBANO AL LAMBRO</t>
  </si>
  <si>
    <t>SAN DAMIANO AL COLLE</t>
  </si>
  <si>
    <t>SAN DANIELE PO</t>
  </si>
  <si>
    <t>SAN DONATO MILANESE</t>
  </si>
  <si>
    <t>SAN FEDELE INTELVI</t>
  </si>
  <si>
    <t>SAN FELICE DEL BENACO</t>
  </si>
  <si>
    <t>SAN FERMO DELLA BATTAGLIA</t>
  </si>
  <si>
    <t>SAN FIORANO</t>
  </si>
  <si>
    <t>SAN GENESIO ED UNITI</t>
  </si>
  <si>
    <t>SAN GERVASIO BRESCIANO</t>
  </si>
  <si>
    <t>SAN GIACOMO DELLE SEGNATE</t>
  </si>
  <si>
    <t>SAN GIACOMO FILIPPO</t>
  </si>
  <si>
    <t>SAN GIORGIO DI LOMELLINA</t>
  </si>
  <si>
    <t>SAN GIORGIO DI MANTOVA</t>
  </si>
  <si>
    <t>SAN GIORGIO SU LEGNANO</t>
  </si>
  <si>
    <t>SAN GIOVANNI BIANCO</t>
  </si>
  <si>
    <t>SAN GIOVANNI DEL DOSSO</t>
  </si>
  <si>
    <t>SAN GIOVANNI IN CROCE</t>
  </si>
  <si>
    <t>SAN GIULIANO MILANESE</t>
  </si>
  <si>
    <t>SAN MARTINO DALL'ARGINE</t>
  </si>
  <si>
    <t>SAN MARTINO DEL LAGO</t>
  </si>
  <si>
    <t>SAN MARTINO IN STRADA</t>
  </si>
  <si>
    <t>SAN MARTINO SICCOMARIO</t>
  </si>
  <si>
    <t>SAN NAZZARO VAL CAVARGNA</t>
  </si>
  <si>
    <t>SAN PAOLO</t>
  </si>
  <si>
    <t>SAN PAOLO D'ARGON</t>
  </si>
  <si>
    <t>SAN PELLEGRINO TERME</t>
  </si>
  <si>
    <t>SAN ROCCO AL PORTO</t>
  </si>
  <si>
    <t>SAN SIRO (unisce dal 2003 Sant'Abbondio e Santa Maria Rezzonico)</t>
  </si>
  <si>
    <t>SAN VITTORE OLONA</t>
  </si>
  <si>
    <t>SAN ZENO NAVIGLIO</t>
  </si>
  <si>
    <t>SAN ZENONE AL LAMBRO</t>
  </si>
  <si>
    <t>SAN ZENONE AL PO</t>
  </si>
  <si>
    <t>SANGIANO</t>
  </si>
  <si>
    <t>SANNAZZARO DE' BURGONDI</t>
  </si>
  <si>
    <t>SANTA BRIGIDA</t>
  </si>
  <si>
    <t>SANTA CRISTINA E BISSONE</t>
  </si>
  <si>
    <t>SANTA GIULETTA</t>
  </si>
  <si>
    <t>SANTA MARGHERITA DI STAFFORA</t>
  </si>
  <si>
    <t>SANTA MARIA DELLA VERSA</t>
  </si>
  <si>
    <t>SANTA MARIA HOE'</t>
  </si>
  <si>
    <t>SANT'ALESSIO CON VIALONE</t>
  </si>
  <si>
    <t>SANT'ANGELO LODIGIANO</t>
  </si>
  <si>
    <t>SANT'ANGELO LOMELLINA</t>
  </si>
  <si>
    <t>SANTO STEFANO LODIGIANO</t>
  </si>
  <si>
    <t>SANTO STEFANO TICINO</t>
  </si>
  <si>
    <t>SANT'OMOBONO IMAGNA</t>
  </si>
  <si>
    <t>SAREZZO</t>
  </si>
  <si>
    <t>SARNICO</t>
  </si>
  <si>
    <t>SARTIRANA LOMELLINA</t>
  </si>
  <si>
    <t>SAVIORE DELL'ADAMELLO</t>
  </si>
  <si>
    <t>SCALDASOLE</t>
  </si>
  <si>
    <t>SCANDOLARA RAVARA</t>
  </si>
  <si>
    <t>SCANDOLARA RIPA D'OGLIO</t>
  </si>
  <si>
    <t>SCANZOROSCIATE</t>
  </si>
  <si>
    <t>SCHIGNANO</t>
  </si>
  <si>
    <t>SCHILPARIO</t>
  </si>
  <si>
    <t>SCHIVENOGLIA</t>
  </si>
  <si>
    <t>SECUGNAGO</t>
  </si>
  <si>
    <t>SEDRIANO</t>
  </si>
  <si>
    <t>SEDRINA</t>
  </si>
  <si>
    <t>SEGRATE</t>
  </si>
  <si>
    <t>SELLERO</t>
  </si>
  <si>
    <t>SELVINO</t>
  </si>
  <si>
    <t>SEMIANA</t>
  </si>
  <si>
    <t>SENAGO</t>
  </si>
  <si>
    <t>SENIGA</t>
  </si>
  <si>
    <t>SENNA COMASCO</t>
  </si>
  <si>
    <t>SENNA LODIGIANA</t>
  </si>
  <si>
    <t>SERGNANO</t>
  </si>
  <si>
    <t>SERINA</t>
  </si>
  <si>
    <t>SERLE</t>
  </si>
  <si>
    <t>SERMIDE</t>
  </si>
  <si>
    <t>SERNIO</t>
  </si>
  <si>
    <t>SERRAVALLE A PO</t>
  </si>
  <si>
    <t>SESTO ED UNITI</t>
  </si>
  <si>
    <t>SETTALA</t>
  </si>
  <si>
    <t>SETTIMO MILANESE</t>
  </si>
  <si>
    <t>SEVESO</t>
  </si>
  <si>
    <t>SILVANO PIETRA</t>
  </si>
  <si>
    <t>SIRMIONE</t>
  </si>
  <si>
    <t>SIRONE</t>
  </si>
  <si>
    <t>SIRTORI</t>
  </si>
  <si>
    <t>SIZIANO</t>
  </si>
  <si>
    <t>SOIANO DEL LAGO</t>
  </si>
  <si>
    <t>SOLARO</t>
  </si>
  <si>
    <t>SOLAROLO RAINERIO</t>
  </si>
  <si>
    <t>SOLBIATE</t>
  </si>
  <si>
    <t>SOLBIATE ARNO</t>
  </si>
  <si>
    <t>SOLBIATE OLONA</t>
  </si>
  <si>
    <t>SOLFERINO</t>
  </si>
  <si>
    <t>SOLTO COLLINA</t>
  </si>
  <si>
    <t>SOLZA</t>
  </si>
  <si>
    <t>SOMAGLIA</t>
  </si>
  <si>
    <t>SOMMO</t>
  </si>
  <si>
    <t>SONCINO</t>
  </si>
  <si>
    <t>SONDALO</t>
  </si>
  <si>
    <t>SONGAVAZZO</t>
  </si>
  <si>
    <t>SONICO</t>
  </si>
  <si>
    <t>SORDIO</t>
  </si>
  <si>
    <t>SORESINA</t>
  </si>
  <si>
    <t>SORICO</t>
  </si>
  <si>
    <t>SORISOLE</t>
  </si>
  <si>
    <t>SORMANO</t>
  </si>
  <si>
    <t>SOSPIRO</t>
  </si>
  <si>
    <t>SOTTO IL MONTE GIOVANNI XXIII</t>
  </si>
  <si>
    <t>SOVERE</t>
  </si>
  <si>
    <t>SOVICO</t>
  </si>
  <si>
    <t>SPESSA PO</t>
  </si>
  <si>
    <t>SPINADESCO</t>
  </si>
  <si>
    <t>SPINEDA</t>
  </si>
  <si>
    <t>SPINO D'ADDA</t>
  </si>
  <si>
    <t>SPINONE AL LAGO</t>
  </si>
  <si>
    <t>SPIRANO</t>
  </si>
  <si>
    <t>SPRIANA</t>
  </si>
  <si>
    <t>STAGNO LOMBARDO</t>
  </si>
  <si>
    <t>STAZZONA</t>
  </si>
  <si>
    <t>STEZZANO</t>
  </si>
  <si>
    <t>STRADELLA</t>
  </si>
  <si>
    <t>STROZZA</t>
  </si>
  <si>
    <t>SUARDI</t>
  </si>
  <si>
    <t>SUEGLIO</t>
  </si>
  <si>
    <t>SUELLO</t>
  </si>
  <si>
    <t>SUISIO</t>
  </si>
  <si>
    <t>SULBIATE</t>
  </si>
  <si>
    <t>SULZANO</t>
  </si>
  <si>
    <t>SUMIRAGO</t>
  </si>
  <si>
    <t>SUSTINENTE</t>
  </si>
  <si>
    <t>TACENO</t>
  </si>
  <si>
    <t>TAINO</t>
  </si>
  <si>
    <t>TALAMONA</t>
  </si>
  <si>
    <t>TALEGGIO</t>
  </si>
  <si>
    <t>TARTANO</t>
  </si>
  <si>
    <t>TAVAZZANO CON VILLAVESCO</t>
  </si>
  <si>
    <t>TAVERNERIO</t>
  </si>
  <si>
    <t>TAVERNOLA BERGAMASCA</t>
  </si>
  <si>
    <t>TAVERNOLE SUL MELLA</t>
  </si>
  <si>
    <t>TEGLIO</t>
  </si>
  <si>
    <t>TELGATE</t>
  </si>
  <si>
    <t>TEMU'</t>
  </si>
  <si>
    <t>TERNATE</t>
  </si>
  <si>
    <t>TERNO D'ISOLA</t>
  </si>
  <si>
    <t>TERRANOVA DEI PASSERINI</t>
  </si>
  <si>
    <t>TICENGO</t>
  </si>
  <si>
    <t>TIGNALE</t>
  </si>
  <si>
    <t>TORBOLE CASAGLIA</t>
  </si>
  <si>
    <t>TORLINO VIMERCATI</t>
  </si>
  <si>
    <t>TORNATA</t>
  </si>
  <si>
    <t>TORNO</t>
  </si>
  <si>
    <t>TORRAZZA COSTE</t>
  </si>
  <si>
    <t>TORRE BERETTI E CASTELLARO</t>
  </si>
  <si>
    <t>TORRE BOLDONE</t>
  </si>
  <si>
    <t>TORRE D'ARESE</t>
  </si>
  <si>
    <t>TORRE DE' BUSI</t>
  </si>
  <si>
    <t>TORRE DE' NEGRI</t>
  </si>
  <si>
    <t>TORRE DE' PICENARDI</t>
  </si>
  <si>
    <t>TORRE DE' ROVERI</t>
  </si>
  <si>
    <t>TORRE DI SANTA MARIA</t>
  </si>
  <si>
    <t>TORRE D'ISOLA</t>
  </si>
  <si>
    <t>TORRE PALLAVICINA</t>
  </si>
  <si>
    <t>TORREVECCHIA PIA</t>
  </si>
  <si>
    <t>TORRICELLA DEL PIZZO</t>
  </si>
  <si>
    <t>TORRICELLA VERZATE</t>
  </si>
  <si>
    <t>TOSCOLANO MADERNO</t>
  </si>
  <si>
    <t>TOVO DI SANT'AGATA</t>
  </si>
  <si>
    <t>TRAONA</t>
  </si>
  <si>
    <t>TRAVACO' SICCOMARIO</t>
  </si>
  <si>
    <t>TRAVAGLIATO</t>
  </si>
  <si>
    <t>TRAVEDONA-MONATE</t>
  </si>
  <si>
    <t>TREMENICO</t>
  </si>
  <si>
    <t>TREMEZZO</t>
  </si>
  <si>
    <t>TREMOSINE</t>
  </si>
  <si>
    <t>TRENZANO</t>
  </si>
  <si>
    <t>TRESCORE BALNEARIO</t>
  </si>
  <si>
    <t>TRESCORE CREMASCO</t>
  </si>
  <si>
    <t>TRESIVIO</t>
  </si>
  <si>
    <t>TREVIOLO</t>
  </si>
  <si>
    <t>TREVISO BRESCIANO</t>
  </si>
  <si>
    <t>TREZZANO ROSA</t>
  </si>
  <si>
    <t>TREZZANO SUL NAVIGLIO</t>
  </si>
  <si>
    <t>TREZZO SULL'ADDA</t>
  </si>
  <si>
    <t>TREZZONE</t>
  </si>
  <si>
    <t>TRIBIANO</t>
  </si>
  <si>
    <t>TRIGOLO</t>
  </si>
  <si>
    <t>TRIUGGIO</t>
  </si>
  <si>
    <t>TRIVOLZIO</t>
  </si>
  <si>
    <t>TROMELLO</t>
  </si>
  <si>
    <t>TRONZANO LAGO MAGGIORE</t>
  </si>
  <si>
    <t>TROVO</t>
  </si>
  <si>
    <t>TRUCCAZZANO</t>
  </si>
  <si>
    <t>TURANO LODIGIANO</t>
  </si>
  <si>
    <t>TURATE</t>
  </si>
  <si>
    <t>TURBIGO</t>
  </si>
  <si>
    <t>UBIALE CLANEZZO</t>
  </si>
  <si>
    <t>UBOLDO</t>
  </si>
  <si>
    <t>UC ADAMELLO</t>
  </si>
  <si>
    <t>UC ALBOSAGGIA, CEDRASCO E FUSINE</t>
  </si>
  <si>
    <t>UC ALME' E VILLA D'ALME'</t>
  </si>
  <si>
    <t>UC ALPI OROBIE BRESCIANE</t>
  </si>
  <si>
    <t>UC ALTA VALLE CAMONICA</t>
  </si>
  <si>
    <t>UC ALTA VALLE VERSA</t>
  </si>
  <si>
    <t>UC ALTO PAVESE</t>
  </si>
  <si>
    <t>UC BARBIANELLO, CASANOVA LONATI, PINAROLO PO E SANTA GIULETTA</t>
  </si>
  <si>
    <t>UC BASIANO E MASATE</t>
  </si>
  <si>
    <t>UC BASSO PAVESE</t>
  </si>
  <si>
    <t>UC BEREGUARDO E TROVO</t>
  </si>
  <si>
    <t>UC CALVATONE E TORNATA</t>
  </si>
  <si>
    <t>UC CAMPOSPINOSO E ALBAREDO ARNABOLDI</t>
  </si>
  <si>
    <t>UC CASALBUTTANO E CORTE DE' CORTESI</t>
  </si>
  <si>
    <t>UC CEDEGOLO, BERZO DEMO, CEVO E SAVIORE DELL'ADAMELLO</t>
  </si>
  <si>
    <t>UC CENTRO VALSASSINA E DELLA GRIGNA SETTENTRIONALE</t>
  </si>
  <si>
    <t>UC CERVESINA, PANCARANA, PIZZALE</t>
  </si>
  <si>
    <t>UC CETO, CIMBERGO E PASPARDO</t>
  </si>
  <si>
    <t>UC CIGOGNOLA, LIRIO, MONTU' BECCARIA E SAN DAMIANO AL COLLE</t>
  </si>
  <si>
    <t>UC CORTE DE' FRATI E OLMENETA</t>
  </si>
  <si>
    <t>UC EST LOMBARDIA</t>
  </si>
  <si>
    <t>UC FERRERA ERBOGNONE, PIEVE ALBIGNOLA E VALEGGIO</t>
  </si>
  <si>
    <t>UC FOEDUS</t>
  </si>
  <si>
    <t>UC FRASCAROLO</t>
  </si>
  <si>
    <t>UC LARIO DI PONENTE</t>
  </si>
  <si>
    <t>UC LARIO E MONTI</t>
  </si>
  <si>
    <t>UC LOMELLO E GALLIAVOLA</t>
  </si>
  <si>
    <t>UC LONATE POZZOLO E FERNO</t>
  </si>
  <si>
    <t>UC LUNGAVILLA, VERRETTO E ROBECCO PAVESE</t>
  </si>
  <si>
    <t>UC MUNICIPIA</t>
  </si>
  <si>
    <t>UC OLTRE ADDA LODIGIANO</t>
  </si>
  <si>
    <t>UC OLTREPADANI DI CORANA E SILVANO PIETRA</t>
  </si>
  <si>
    <t>UC OLTREPADANI DI MONTALTO PAVESE, CALVIGNANO E ROCCA DE' GIORGI</t>
  </si>
  <si>
    <t>UC OLTREPO' CENTRALE</t>
  </si>
  <si>
    <t>UC OLTREPO' NORD OCCIDENTALE</t>
  </si>
  <si>
    <t>UC OROBIE</t>
  </si>
  <si>
    <t>UC ORZINUOVI</t>
  </si>
  <si>
    <t>UC PALVARETA NOVA</t>
  </si>
  <si>
    <t>UC PIADENA E DRIZZONA</t>
  </si>
  <si>
    <t>UC PIEVE DEL CAIRO E GAMBARANA</t>
  </si>
  <si>
    <t>UC PIEVE PORTO MORONE E BADIA PAVESE</t>
  </si>
  <si>
    <t>UC PRESOLANA</t>
  </si>
  <si>
    <t>UC PRIMA COLLINA</t>
  </si>
  <si>
    <t>UC ROCCA DE GIORGI E CALVIGNANO</t>
  </si>
  <si>
    <t>UC SAN ZENONE AL PO E SPESSA</t>
  </si>
  <si>
    <t>UC SANTA MARIA DELLA VERSA, ROVESCALA E CANEVINO</t>
  </si>
  <si>
    <t>UC SEBINO BRESCIANO</t>
  </si>
  <si>
    <t>UC SOLAROLO RAINERIO-SAN GIOVANNI IN CROCE-VOLTIDO-S.MARTINO DEL LAGO</t>
  </si>
  <si>
    <t>UC SORESINESE</t>
  </si>
  <si>
    <t>UC SPRIANA E TORRE SANTA MARIA</t>
  </si>
  <si>
    <t>UC TERRA DEI GELSI DELL'OLTREPO' PAVESE</t>
  </si>
  <si>
    <t>UC TERRE VISCONTEE-BASSO PAVESE</t>
  </si>
  <si>
    <t>UC TIDONE PAVESE</t>
  </si>
  <si>
    <t>UC TORREVECCHIA PIA E MARZANO</t>
  </si>
  <si>
    <t>UC TREMEZZINA</t>
  </si>
  <si>
    <t>UC UNIONE DEI FONTANILI</t>
  </si>
  <si>
    <t>UC UNIONE DEI NAVIGLI</t>
  </si>
  <si>
    <t>UC UNIONE DELLA MEDIA VALLE CAVALLINA</t>
  </si>
  <si>
    <t>UC UNIONE DI ROGNANO E VELLEZZO BELLINI</t>
  </si>
  <si>
    <t>UC UNIONE GERUNDO</t>
  </si>
  <si>
    <t>UC UNIONE TERRE DI FRONTIERA</t>
  </si>
  <si>
    <t>UC VAL VARRONE</t>
  </si>
  <si>
    <t>UC VALLE DEL GARZA</t>
  </si>
  <si>
    <t>UC VALLETTA</t>
  </si>
  <si>
    <t>UC VALMALENCO</t>
  </si>
  <si>
    <t>UC VALSAVIORE</t>
  </si>
  <si>
    <t>UC VALTENESI</t>
  </si>
  <si>
    <t>UC ZERBO E COSTA DE' NOBILI</t>
  </si>
  <si>
    <t>UGGIATE TREVANO</t>
  </si>
  <si>
    <t>URAGO D'OGLIO</t>
  </si>
  <si>
    <t>URGNANO</t>
  </si>
  <si>
    <t>USMATE VELATE</t>
  </si>
  <si>
    <t>VAIANO CREMASCO</t>
  </si>
  <si>
    <t>VAILATE</t>
  </si>
  <si>
    <t>VAL DI NIZZA</t>
  </si>
  <si>
    <t>VAL MASINO</t>
  </si>
  <si>
    <t>VAL REZZO</t>
  </si>
  <si>
    <t>VALBONDIONE</t>
  </si>
  <si>
    <t>VALBREMBO</t>
  </si>
  <si>
    <t>VALBRONA</t>
  </si>
  <si>
    <t>VALDIDENTRO</t>
  </si>
  <si>
    <t>VALDISOTTO</t>
  </si>
  <si>
    <t>VALEGGIO</t>
  </si>
  <si>
    <t>VALERA FRATTA</t>
  </si>
  <si>
    <t>VALFURVA</t>
  </si>
  <si>
    <t>VALGANNA</t>
  </si>
  <si>
    <t>VALGOGLIO</t>
  </si>
  <si>
    <t>VALGREGHENTINO</t>
  </si>
  <si>
    <t>VALLE LOMELLINA</t>
  </si>
  <si>
    <t>VALLE SALIMBENE</t>
  </si>
  <si>
    <t>VALLEVE</t>
  </si>
  <si>
    <t>VALLIO</t>
  </si>
  <si>
    <t>VALMADRERA</t>
  </si>
  <si>
    <t>VALMOREA</t>
  </si>
  <si>
    <t>VALNEGRA</t>
  </si>
  <si>
    <t>VALSECCA</t>
  </si>
  <si>
    <t>VALSOLDA</t>
  </si>
  <si>
    <t>VALTORTA</t>
  </si>
  <si>
    <t>VALVERDE</t>
  </si>
  <si>
    <t>VALVESTINO</t>
  </si>
  <si>
    <t>VANZAGHELLO</t>
  </si>
  <si>
    <t>VANZAGO</t>
  </si>
  <si>
    <t>VAPRIO D'ADDA</t>
  </si>
  <si>
    <t>VARANO BORGHI</t>
  </si>
  <si>
    <t>VAREDO</t>
  </si>
  <si>
    <t>VARENNA</t>
  </si>
  <si>
    <t>VARZI</t>
  </si>
  <si>
    <t>VEDANO AL LAMBRO</t>
  </si>
  <si>
    <t>VEDANO OLONA</t>
  </si>
  <si>
    <t>VEDDASCA</t>
  </si>
  <si>
    <t>VEDESETA</t>
  </si>
  <si>
    <t>VEDUGGIO CON COLZANO</t>
  </si>
  <si>
    <t>VELESO</t>
  </si>
  <si>
    <t>VELEZZO LOMELLINA</t>
  </si>
  <si>
    <t>VELLEZZO BELLINI</t>
  </si>
  <si>
    <t>VENDROGNO</t>
  </si>
  <si>
    <t>VENEGONO INFERIORE</t>
  </si>
  <si>
    <t>VENEGONO SUPERIORE</t>
  </si>
  <si>
    <t>VENIANO</t>
  </si>
  <si>
    <t>VERANO BRIANZA</t>
  </si>
  <si>
    <t>VERCANA</t>
  </si>
  <si>
    <t>VERCEIA</t>
  </si>
  <si>
    <t>VERCURAGO</t>
  </si>
  <si>
    <t>VERDELLINO</t>
  </si>
  <si>
    <t>VERDELLO</t>
  </si>
  <si>
    <t>VERDERIO INFERIORE</t>
  </si>
  <si>
    <t>VERDERIO SUPERIORE</t>
  </si>
  <si>
    <t>VERGIATE</t>
  </si>
  <si>
    <t>VERMEZZO</t>
  </si>
  <si>
    <t>VERNATE</t>
  </si>
  <si>
    <t>VEROLANUOVA</t>
  </si>
  <si>
    <t>VEROLAVECCHIA</t>
  </si>
  <si>
    <t>VERRETTO</t>
  </si>
  <si>
    <t>VERRUA PO</t>
  </si>
  <si>
    <t>VERTEMATE CON MINOPRIO</t>
  </si>
  <si>
    <t>VERTOVA</t>
  </si>
  <si>
    <t>VERVIO</t>
  </si>
  <si>
    <t>VESCOVATO</t>
  </si>
  <si>
    <t>VESTONE</t>
  </si>
  <si>
    <t>VESTRENO</t>
  </si>
  <si>
    <t>VEZZA D'OGLIO</t>
  </si>
  <si>
    <t>VIADANICA</t>
  </si>
  <si>
    <t>VIDIGULFO</t>
  </si>
  <si>
    <t>VIGANO'</t>
  </si>
  <si>
    <t>VIGANO SAN MARTINO</t>
  </si>
  <si>
    <t>VIGGIU'</t>
  </si>
  <si>
    <t>VIGNATE</t>
  </si>
  <si>
    <t>VIGOLO</t>
  </si>
  <si>
    <t>VILLA BISCOSSI</t>
  </si>
  <si>
    <t>VILLA CARCINA</t>
  </si>
  <si>
    <t>VILLA CORTESE</t>
  </si>
  <si>
    <t>VILLA D'ADDA</t>
  </si>
  <si>
    <t>VILLA D'ALME'</t>
  </si>
  <si>
    <t>VILLA DI CHIAVENNA</t>
  </si>
  <si>
    <t>VILLA DI SERIO</t>
  </si>
  <si>
    <t>VILLA DI TIRANO</t>
  </si>
  <si>
    <t>VILLA D'OGNA</t>
  </si>
  <si>
    <t>VILLA GUARDIA</t>
  </si>
  <si>
    <t>VILLA POMA</t>
  </si>
  <si>
    <t>VILLACHIARA</t>
  </si>
  <si>
    <t>VILLANOVA D'ARDENGHI</t>
  </si>
  <si>
    <t>VILLANOVA DEL SILLARO</t>
  </si>
  <si>
    <t>VILLANTERIO</t>
  </si>
  <si>
    <t>VILLANUOVA SUL CLISI</t>
  </si>
  <si>
    <t>VILLASANTA</t>
  </si>
  <si>
    <t>VILLIMPENTA</t>
  </si>
  <si>
    <t>VILLONGO</t>
  </si>
  <si>
    <t>VILMINORE DI SCALVE</t>
  </si>
  <si>
    <t>VIMODRONE</t>
  </si>
  <si>
    <t>VIONE</t>
  </si>
  <si>
    <t>VIRGILIO</t>
  </si>
  <si>
    <t>VISANO</t>
  </si>
  <si>
    <t>VISTARINO</t>
  </si>
  <si>
    <t>VITTUONE</t>
  </si>
  <si>
    <t>VIZZOLA TICINO</t>
  </si>
  <si>
    <t>VIZZOLO PREDABISSI</t>
  </si>
  <si>
    <t>VOBARNO</t>
  </si>
  <si>
    <t>VOLONGO</t>
  </si>
  <si>
    <t>VOLPARA</t>
  </si>
  <si>
    <t>VOLTA MANTOVANA</t>
  </si>
  <si>
    <t>VOLTIDO</t>
  </si>
  <si>
    <t>ZANDOBBIO</t>
  </si>
  <si>
    <t>ZANICA</t>
  </si>
  <si>
    <t>ZAVATTARELLO</t>
  </si>
  <si>
    <t>ZECCONE</t>
  </si>
  <si>
    <t>ZELBIO</t>
  </si>
  <si>
    <t>ZELO BUON PERSICO</t>
  </si>
  <si>
    <t>ZELO SURRIGONE</t>
  </si>
  <si>
    <t>ZEME</t>
  </si>
  <si>
    <t>ZENEVREDO</t>
  </si>
  <si>
    <t>ZERBO</t>
  </si>
  <si>
    <t>ZERBOLO'</t>
  </si>
  <si>
    <t>ZIBIDO SAN GIACOMO</t>
  </si>
  <si>
    <t>ZINASCO</t>
  </si>
  <si>
    <t>ZOGNO</t>
  </si>
  <si>
    <t>ZONE</t>
  </si>
  <si>
    <t>D1</t>
  </si>
  <si>
    <t>D2</t>
  </si>
  <si>
    <t>D3</t>
  </si>
  <si>
    <t>D6</t>
  </si>
  <si>
    <t>SUB TOTALI IN AUTOMATICO  (DI CONTROLLO)</t>
  </si>
  <si>
    <t>D4</t>
  </si>
  <si>
    <t>D5</t>
  </si>
  <si>
    <t>Telesoccorso e teleassistenza</t>
  </si>
  <si>
    <t>D8</t>
  </si>
  <si>
    <t xml:space="preserve">Servizi di formazione all'autonomia - SFA </t>
  </si>
  <si>
    <t>D9</t>
  </si>
  <si>
    <t>Servizio Inserimento lavorativo</t>
  </si>
  <si>
    <t>D10</t>
  </si>
  <si>
    <t>Servizi di Assistenza Domiciliare Disabili</t>
  </si>
  <si>
    <t>D11</t>
  </si>
  <si>
    <t>Centri Socio Educativi - CSE</t>
  </si>
  <si>
    <t>D16</t>
  </si>
  <si>
    <r>
      <t xml:space="preserve">Assistenza educativa agli alunni disabili o assistenza scolastica </t>
    </r>
    <r>
      <rPr>
        <i/>
        <sz val="12"/>
        <rFont val="Calibri"/>
        <family val="2"/>
      </rPr>
      <t>ad personam</t>
    </r>
  </si>
  <si>
    <t>D12</t>
  </si>
  <si>
    <t>D13</t>
  </si>
  <si>
    <t>Comunità alloggio per disabili</t>
  </si>
  <si>
    <t>D14</t>
  </si>
  <si>
    <t>D15</t>
  </si>
  <si>
    <t>Cofinanziamento progetti relativi a leggi di settore</t>
  </si>
  <si>
    <t>Totale AREA DISABILI</t>
  </si>
  <si>
    <t>Numero soggetti destinatari degli interventi</t>
  </si>
  <si>
    <t>Numero Enti destinatari di contributi</t>
  </si>
  <si>
    <t>M1</t>
  </si>
  <si>
    <t>M2</t>
  </si>
  <si>
    <t>M3</t>
  </si>
  <si>
    <t>M6</t>
  </si>
  <si>
    <t>M8</t>
  </si>
  <si>
    <t>Asili nido/Micronido</t>
  </si>
  <si>
    <t>M9</t>
  </si>
  <si>
    <t>Nidi Famiglia</t>
  </si>
  <si>
    <t>M10</t>
  </si>
  <si>
    <t>Centri di aggregazione  giovanile</t>
  </si>
  <si>
    <t>M11</t>
  </si>
  <si>
    <t>Centri ricreativi diurni</t>
  </si>
  <si>
    <t>M12</t>
  </si>
  <si>
    <t>Assistenza Domiciliare Minori</t>
  </si>
  <si>
    <t>M21</t>
  </si>
  <si>
    <t>Iniziative di prevenzione e promozione</t>
  </si>
  <si>
    <t>M22</t>
  </si>
  <si>
    <t>Centri di Prima Infanzia</t>
  </si>
  <si>
    <t>M23</t>
  </si>
  <si>
    <t>Spazi ricreativi/aggregativi</t>
  </si>
  <si>
    <t>M13</t>
  </si>
  <si>
    <t>M14</t>
  </si>
  <si>
    <t>Centri di pronto intervento (per Minori e per Madri e Figli)</t>
  </si>
  <si>
    <t>M15</t>
  </si>
  <si>
    <t>Comunità alloggio (per Minori e per Madri e Figli)</t>
  </si>
  <si>
    <t>M16</t>
  </si>
  <si>
    <t>M17</t>
  </si>
  <si>
    <t>Servizio Tutela minorile</t>
  </si>
  <si>
    <t>M18</t>
  </si>
  <si>
    <t>Affidi familiari (L. 149/01)</t>
  </si>
  <si>
    <t>M19</t>
  </si>
  <si>
    <t>Altri interventi di sostituzione del nucleo familiare</t>
  </si>
  <si>
    <t>M20</t>
  </si>
  <si>
    <t>Totale AREA MINORI E FAMIGLIA</t>
  </si>
  <si>
    <t>I5</t>
  </si>
  <si>
    <t>I7</t>
  </si>
  <si>
    <t>Sportelli informativi/Centri di ascolto/Orientamento</t>
  </si>
  <si>
    <t>I9</t>
  </si>
  <si>
    <t>Mediazione culturale</t>
  </si>
  <si>
    <t>I10</t>
  </si>
  <si>
    <t>Servizi di accoglienza diurni/notturni</t>
  </si>
  <si>
    <t>I11</t>
  </si>
  <si>
    <t>I14</t>
  </si>
  <si>
    <t>Totale AREA IMMIGRAZIONE</t>
  </si>
  <si>
    <t>E1</t>
  </si>
  <si>
    <t>E2</t>
  </si>
  <si>
    <t>E3</t>
  </si>
  <si>
    <t>E6</t>
  </si>
  <si>
    <t>E7</t>
  </si>
  <si>
    <t>Altri interventi relativi a  prestazioni di natura economica</t>
  </si>
  <si>
    <t>E8</t>
  </si>
  <si>
    <t>Centri di ascolto</t>
  </si>
  <si>
    <t>E9</t>
  </si>
  <si>
    <t xml:space="preserve">Inserimenti lavorativi </t>
  </si>
  <si>
    <t>E10</t>
  </si>
  <si>
    <t>Interventi di strada</t>
  </si>
  <si>
    <t>E11</t>
  </si>
  <si>
    <t>Servizi di accoglienza diurni/notturni e Centri di Pronto Intervento</t>
  </si>
  <si>
    <t>E12</t>
  </si>
  <si>
    <t>E13</t>
  </si>
  <si>
    <t>Residenze comunitarie/Servizi residenziali</t>
  </si>
  <si>
    <t>E15</t>
  </si>
  <si>
    <t>Housing sociale (costi gestionali)</t>
  </si>
  <si>
    <t>E16</t>
  </si>
  <si>
    <t>E17</t>
  </si>
  <si>
    <t>Cofinanziamento  progetti relativi a leggi di settore</t>
  </si>
  <si>
    <t>Totale AREA EMARGINAZIONE-POVERTA'</t>
  </si>
  <si>
    <r>
      <t xml:space="preserve">INTERVENTI DI </t>
    </r>
    <r>
      <rPr>
        <b/>
        <u val="single"/>
        <sz val="12"/>
        <rFont val="Calibri"/>
        <family val="2"/>
      </rPr>
      <t xml:space="preserve">CARATTERE SOCIALE </t>
    </r>
    <r>
      <rPr>
        <sz val="12"/>
        <rFont val="Calibri"/>
        <family val="2"/>
      </rPr>
      <t>A FAVORE DI SOGGETTI CON PROBLEMII CONNESSI ALLA DIPENDENZA</t>
    </r>
  </si>
  <si>
    <t>T1</t>
  </si>
  <si>
    <t>T5</t>
  </si>
  <si>
    <t>T7</t>
  </si>
  <si>
    <t>T8</t>
  </si>
  <si>
    <t>T9</t>
  </si>
  <si>
    <t>T17</t>
  </si>
  <si>
    <t>Iniziative di prevenzione</t>
  </si>
  <si>
    <t>T10</t>
  </si>
  <si>
    <t>T11</t>
  </si>
  <si>
    <t>T12</t>
  </si>
  <si>
    <t>T15</t>
  </si>
  <si>
    <t>T16</t>
  </si>
  <si>
    <t>Totale AREA DIPENDENZE</t>
  </si>
  <si>
    <r>
      <t xml:space="preserve">INTERVENTI DI </t>
    </r>
    <r>
      <rPr>
        <b/>
        <u val="single"/>
        <sz val="12"/>
        <rFont val="Calibri"/>
        <family val="2"/>
      </rPr>
      <t xml:space="preserve">CARATTERE SOCIALE </t>
    </r>
    <r>
      <rPr>
        <sz val="12"/>
        <rFont val="Calibri"/>
        <family val="2"/>
      </rPr>
      <t>A FAVORE DI SOGGETTI AFFETTI DA PATOLOGIA PSICHIATRICA</t>
    </r>
  </si>
  <si>
    <t>Costo degli interventi per gli utenti dell'area specifica (Euro)</t>
  </si>
  <si>
    <t>P1</t>
  </si>
  <si>
    <t>P2</t>
  </si>
  <si>
    <t>P3</t>
  </si>
  <si>
    <t>Buoni per interventi a sostegno della domiciliarietà</t>
  </si>
  <si>
    <t>P6</t>
  </si>
  <si>
    <t>P7</t>
  </si>
  <si>
    <t>P4</t>
  </si>
  <si>
    <t>P5</t>
  </si>
  <si>
    <t>P8</t>
  </si>
  <si>
    <t>Servizi di formazione all'autonomia (SFA)</t>
  </si>
  <si>
    <t>P9</t>
  </si>
  <si>
    <t>Servizi di assistenza domiciliare</t>
  </si>
  <si>
    <t>P10</t>
  </si>
  <si>
    <t>Inserimenti lavorativi</t>
  </si>
  <si>
    <t>P14</t>
  </si>
  <si>
    <t>Interventi risocializzanti</t>
  </si>
  <si>
    <t>P11</t>
  </si>
  <si>
    <t>P12</t>
  </si>
  <si>
    <t>Residenze/Comunità alloggio (costi sociali)</t>
  </si>
  <si>
    <t>P13</t>
  </si>
  <si>
    <t>Totale AREA SALUTE MENTALE</t>
  </si>
  <si>
    <t>N. soggetti destinatari degli interventi                                  (appartenenti al Comune specifico oggetto di rendicontazione)</t>
  </si>
  <si>
    <t>Spesa sostenuta dal Comune per la retta</t>
  </si>
  <si>
    <t>Recupero da utenza</t>
  </si>
  <si>
    <t>S1</t>
  </si>
  <si>
    <t>RSA per ricoveri continuativi/definitivi</t>
  </si>
  <si>
    <t>S2</t>
  </si>
  <si>
    <t>RSA per ricoveri temporanei/sollievo</t>
  </si>
  <si>
    <t>S3</t>
  </si>
  <si>
    <t xml:space="preserve">RSA per ricoveri temporanei/sollievo di utenti con patologia psichiatrica (area salute mentale)                                                                               </t>
  </si>
  <si>
    <t>S4</t>
  </si>
  <si>
    <t>CDI per periodi continuativi</t>
  </si>
  <si>
    <t>S5</t>
  </si>
  <si>
    <t>CDI per periodi temporanei/sollievo</t>
  </si>
  <si>
    <t>S6</t>
  </si>
  <si>
    <t>CDI per inserimenti per utenti con patologia psichiatrica (area salute mentale)</t>
  </si>
  <si>
    <t>S7</t>
  </si>
  <si>
    <t xml:space="preserve">CDD </t>
  </si>
  <si>
    <t>S8</t>
  </si>
  <si>
    <t>RSD per periodi continuativi/definitivi</t>
  </si>
  <si>
    <t>S9</t>
  </si>
  <si>
    <t>RSD per periodi temporanei/sollievo</t>
  </si>
  <si>
    <t>S10</t>
  </si>
  <si>
    <t>RSD per inserimenti per utenti con patologia psichiatrica (area salute mentale)</t>
  </si>
  <si>
    <t>S11</t>
  </si>
  <si>
    <t>CSS per periodi continuativi/definitivi</t>
  </si>
  <si>
    <t>S12</t>
  </si>
  <si>
    <t>CSS per periodi temporanei/sollievo</t>
  </si>
  <si>
    <t>S13</t>
  </si>
  <si>
    <t>CSS per inserimenti per utenti con patologia psichiatrica (area salute mentale)</t>
  </si>
  <si>
    <t>TOTALE AREA SERVIZI SOCIOSANITARI INTEGRATI</t>
  </si>
  <si>
    <t>Numero ore annue complessive degli operatori dedicati</t>
  </si>
  <si>
    <t>SS1</t>
  </si>
  <si>
    <t>Segretariato sociale (comprensivo di costi generali  di struttura e costi per il personale)</t>
  </si>
  <si>
    <t>SS2</t>
  </si>
  <si>
    <t>Servizio sociale (comprensivo di costi generali di struttura e costi per il personale)</t>
  </si>
  <si>
    <t>SS3</t>
  </si>
  <si>
    <t>Partecipazione ai costi per la gestione del Piano di Zona (UdP)</t>
  </si>
  <si>
    <t>TOTALE SERVIZIO SOCIALE PROFESSIONALE (escluso partecipazione costi UPD)</t>
  </si>
  <si>
    <t>COMPILATORE</t>
  </si>
  <si>
    <t>RECAPITO TELEFONICO</t>
  </si>
  <si>
    <t>E-MAIL</t>
  </si>
  <si>
    <t>RUOLO</t>
  </si>
  <si>
    <t>NOTE</t>
  </si>
  <si>
    <t>Cognome</t>
  </si>
  <si>
    <t>Nome</t>
  </si>
  <si>
    <t>BINI</t>
  </si>
  <si>
    <t>SERENA</t>
  </si>
  <si>
    <t>02 92366106</t>
  </si>
  <si>
    <t>s.bini@comune.pioltello.mi.it</t>
  </si>
  <si>
    <t>Responsabile Servizi Sociali</t>
  </si>
  <si>
    <t>NEL CASO DI COMUNITA' MONTANE O UNIONE DI COMUNI, INDICARE A QUALI COMUNI SI RIFERISCE LA RENDICONTAZIONE</t>
  </si>
  <si>
    <t>Denominazione  Comune</t>
  </si>
  <si>
    <t>A - COSTI PER AREA E MACRO TIPOLOGIA DI INTERVENTO</t>
  </si>
  <si>
    <t>Area di intervento</t>
  </si>
  <si>
    <t>CONTRIBUTI ECONOMICI erogati all'utenza</t>
  </si>
  <si>
    <t>BUONI SOCIALI</t>
  </si>
  <si>
    <t>CONTRIBUTI AD ENTI/ ASSOCIAZIONI</t>
  </si>
  <si>
    <t>Totale interventi di natura economica</t>
  </si>
  <si>
    <t xml:space="preserve">SERVIZI TERRITORIALI/ DOMICILIARI </t>
  </si>
  <si>
    <t>SERVIZI RESIDENZIALI</t>
  </si>
  <si>
    <t>Interventi  ex art. 80,81,82 l.r. 1/86) - solo area minori</t>
  </si>
  <si>
    <t>COFINANZIAMENTO LEGGI DI SETTORE</t>
  </si>
  <si>
    <t>Costi complessivamente sostenuti</t>
  </si>
  <si>
    <t>ANZIANI</t>
  </si>
  <si>
    <t>DISABILI</t>
  </si>
  <si>
    <t>MINORI-FAMIGLIA</t>
  </si>
  <si>
    <t>IMMIGRAZIONE</t>
  </si>
  <si>
    <t>EMARGINAZIONE-POVERTA'</t>
  </si>
  <si>
    <t>DIPENDENZE</t>
  </si>
  <si>
    <t>SALUTE MENTALE</t>
  </si>
  <si>
    <t>COMPARTECIP. SPESA SOCIOSAN.</t>
  </si>
  <si>
    <t>SVZ SOCIALE E SEGR.ATO SOCIALE</t>
  </si>
  <si>
    <t>TOTALE</t>
  </si>
  <si>
    <t>% sul tot costi</t>
  </si>
  <si>
    <t>B. COSTO DEI SERVIZI PER FORMA DI EROGAZIONE: titoli sociali o altra modalità</t>
  </si>
  <si>
    <t>SERVIZI TERRITORIALI/             DOMICILIARI EROGATI TRAMITE TITOLI SOCIALI</t>
  </si>
  <si>
    <t>SERVIZI TERRITORIALI/
DOMICILIARI EROGATI CON ALTRA MODALITA' (diretta, appalto….)</t>
  </si>
  <si>
    <t>TOT. SERVIZI TERRITORIALI/                       DOMICILIARI</t>
  </si>
  <si>
    <t>SERVIZI RESIDENZIALI EROGATI TRAMITE TITOLI SOCIALI</t>
  </si>
  <si>
    <t>SERVIZI RESIDENZIALI EROGATI CON ALTRA MODALITA' (diretta, appalto…)</t>
  </si>
  <si>
    <t>TOT, SERVIZI RESIDENZIALI</t>
  </si>
  <si>
    <t>% sul tot</t>
  </si>
  <si>
    <t>C - CANALI DI FINANZIAMENTO A COPERTURA DEI COSTI</t>
  </si>
  <si>
    <t>Canali di finanziamento a copertura dei costi (in Euro)</t>
  </si>
  <si>
    <t>VERIFICA COSTI (costi - canali di finanziamento)</t>
  </si>
  <si>
    <t>Altri EE.Locali</t>
  </si>
  <si>
    <t>TOTALE CANALI DI FINANZIAMENTO</t>
  </si>
  <si>
    <t xml:space="preserve">TOTALE                    </t>
  </si>
  <si>
    <t>D - COSTI PER TIPOLOGIA DI GESTIONE</t>
  </si>
  <si>
    <t>Diretta</t>
  </si>
  <si>
    <t>Buono</t>
  </si>
  <si>
    <t>Voucher</t>
  </si>
  <si>
    <t>Appalto/
Concessione</t>
  </si>
  <si>
    <t>Acquisto da terzi (rette)</t>
  </si>
  <si>
    <t>Trasferimenti all'ASL per servizi delegati</t>
  </si>
  <si>
    <t>Trasferimenti all'ente capofila del PdZ per le gestioni associate</t>
  </si>
  <si>
    <t>Trasferimenti ad altro ente (NO ente capofila PdZ o gestioni associate)</t>
  </si>
  <si>
    <t>Altre tipologie di gestione</t>
  </si>
  <si>
    <t>Totale Costi</t>
  </si>
  <si>
    <t>Alcuni Indicatori di Costo</t>
  </si>
  <si>
    <t>Costo procapite contributi economici rivolti all'utenza (costo/utenti)</t>
  </si>
  <si>
    <t>Costo procapite servizi  territoriali/ domiciliari (costo/utenti)</t>
  </si>
  <si>
    <t>Costo procapite servizi residenziali (costo/utenti)</t>
  </si>
  <si>
    <t>MEDIA</t>
  </si>
  <si>
    <t>Tipologia di intervento</t>
  </si>
  <si>
    <t>Costo totale</t>
  </si>
  <si>
    <t>Costo a carico del Comune</t>
  </si>
  <si>
    <t>Incidenza a carico del Comune sul costo totale</t>
  </si>
  <si>
    <t>Costo complessivo procapite (calcolato sul n. utenti)</t>
  </si>
  <si>
    <t>Costo  procapite a carico del Comune</t>
  </si>
  <si>
    <t>Asili Nido/Micronidi - AN/MICROAN</t>
  </si>
  <si>
    <t>Nidi Famiglia - NF</t>
  </si>
  <si>
    <t>Assistenza Domiciliare Minori - ADM</t>
  </si>
  <si>
    <t>Costo ricoveri in strutture residenziali per minori e madri con minori</t>
  </si>
  <si>
    <t>Servizio Domiciliare Anziani - SAD</t>
  </si>
  <si>
    <t xml:space="preserve">Costo  ricoveri in RSA </t>
  </si>
  <si>
    <t>Costo medio orario (euro)</t>
  </si>
  <si>
    <t>N. operatori equivalenti annui 
(1 operatore = 1460 effettive, calcolate convenzionalmente)</t>
  </si>
  <si>
    <t>Costo per operatore equivalente (euro)</t>
  </si>
  <si>
    <t>Indicatori di costo per popolazione 
(inserire i dati qualora si voglia utilizzare l'indicatore proposto)</t>
  </si>
  <si>
    <t>Popolazione residente nel comune al 31/12/2010</t>
  </si>
  <si>
    <t xml:space="preserve">Spesa media per abitante a carico del Comune </t>
  </si>
  <si>
    <t>Popolazione over 65 anni residente al 31/12/2010</t>
  </si>
  <si>
    <t xml:space="preserve">Spesa media per anziano residente a carico del Comune </t>
  </si>
  <si>
    <t>Popolazione 0-3 anni residente al 31/12/2010</t>
  </si>
  <si>
    <t>Spesa media a carico del Comune per asili nido e nidi famiglia rapportato alla pop. 0-3 anni</t>
  </si>
  <si>
    <t>GRAFICI sulle TABELLE foglio "Sintesi"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</si>
</sst>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€]\ #,##0.00\ ;\-[$€]\ #,##0.00\ ;[$€]&quot; -&quot;#\ ;@\ "/>
    <numFmt numFmtId="166" formatCode="@"/>
    <numFmt numFmtId="167" formatCode="#,##0.00"/>
    <numFmt numFmtId="168" formatCode="#,##0"/>
    <numFmt numFmtId="169" formatCode="#,##0\ ;\-#,##0\ ;&quot; - &quot;;@\ "/>
    <numFmt numFmtId="170" formatCode="#,##0.00\ ;\-#,##0.00\ ;&quot; -&quot;#\ ;@\ "/>
    <numFmt numFmtId="171" formatCode="#,##0.00\ ;\-#,##0.00\ "/>
    <numFmt numFmtId="172" formatCode="0.00%"/>
    <numFmt numFmtId="173" formatCode="0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trike/>
      <sz val="10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u val="single"/>
      <sz val="12"/>
      <color indexed="12"/>
      <name val="Calibri"/>
      <family val="2"/>
    </font>
    <font>
      <u val="single"/>
      <sz val="7.5"/>
      <color indexed="12"/>
      <name val="Arial"/>
      <family val="2"/>
    </font>
    <font>
      <sz val="12"/>
      <color indexed="10"/>
      <name val="Calibri"/>
      <family val="2"/>
    </font>
    <font>
      <b/>
      <sz val="8"/>
      <color indexed="8"/>
      <name val="Tahoma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4" fontId="3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9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7" fillId="7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164" fontId="0" fillId="4" borderId="4" applyNumberFormat="0" applyAlignment="0" applyProtection="0"/>
    <xf numFmtId="164" fontId="9" fillId="10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16" borderId="0" applyNumberFormat="0" applyBorder="0" applyAlignment="0" applyProtection="0"/>
    <xf numFmtId="164" fontId="18" fillId="17" borderId="0" applyNumberFormat="0" applyBorder="0" applyAlignment="0" applyProtection="0"/>
  </cellStyleXfs>
  <cellXfs count="326">
    <xf numFmtId="164" fontId="0" fillId="0" borderId="0" xfId="0" applyAlignment="1">
      <alignment/>
    </xf>
    <xf numFmtId="164" fontId="19" fillId="0" borderId="0" xfId="0" applyFont="1" applyAlignment="1" applyProtection="1">
      <alignment/>
      <protection/>
    </xf>
    <xf numFmtId="164" fontId="20" fillId="0" borderId="0" xfId="0" applyFont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 vertical="center"/>
      <protection/>
    </xf>
    <xf numFmtId="164" fontId="22" fillId="0" borderId="0" xfId="0" applyFont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center" vertical="center"/>
      <protection/>
    </xf>
    <xf numFmtId="164" fontId="23" fillId="0" borderId="0" xfId="0" applyFont="1" applyAlignment="1" applyProtection="1">
      <alignment/>
      <protection/>
    </xf>
    <xf numFmtId="164" fontId="24" fillId="0" borderId="0" xfId="0" applyFont="1" applyAlignment="1" applyProtection="1">
      <alignment horizontal="left" vertical="center" wrapText="1"/>
      <protection/>
    </xf>
    <xf numFmtId="164" fontId="24" fillId="0" borderId="10" xfId="0" applyFont="1" applyBorder="1" applyAlignment="1" applyProtection="1">
      <alignment horizontal="left" vertical="center"/>
      <protection locked="0"/>
    </xf>
    <xf numFmtId="164" fontId="22" fillId="0" borderId="0" xfId="0" applyFont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/>
      <protection/>
    </xf>
    <xf numFmtId="164" fontId="25" fillId="0" borderId="0" xfId="0" applyFont="1" applyFill="1" applyAlignment="1" applyProtection="1">
      <alignment/>
      <protection/>
    </xf>
    <xf numFmtId="164" fontId="19" fillId="0" borderId="0" xfId="0" applyFont="1" applyFill="1" applyAlignment="1" applyProtection="1">
      <alignment/>
      <protection/>
    </xf>
    <xf numFmtId="164" fontId="26" fillId="0" borderId="0" xfId="0" applyFont="1" applyFill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4" fillId="0" borderId="10" xfId="0" applyNumberFormat="1" applyFont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/>
      <protection/>
    </xf>
    <xf numFmtId="164" fontId="23" fillId="0" borderId="0" xfId="0" applyFont="1" applyFill="1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4" fillId="0" borderId="10" xfId="0" applyFont="1" applyBorder="1" applyAlignment="1" applyProtection="1">
      <alignment horizontal="center" vertical="center"/>
      <protection/>
    </xf>
    <xf numFmtId="164" fontId="28" fillId="0" borderId="0" xfId="0" applyFont="1" applyAlignment="1" applyProtection="1">
      <alignment horizontal="center" vertical="center"/>
      <protection/>
    </xf>
    <xf numFmtId="164" fontId="29" fillId="0" borderId="0" xfId="0" applyFont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3" fillId="0" borderId="0" xfId="0" applyFont="1" applyFill="1" applyAlignment="1" applyProtection="1">
      <alignment/>
      <protection/>
    </xf>
    <xf numFmtId="164" fontId="24" fillId="0" borderId="11" xfId="0" applyFont="1" applyBorder="1" applyAlignment="1" applyProtection="1">
      <alignment horizontal="center" vertical="center" wrapText="1"/>
      <protection/>
    </xf>
    <xf numFmtId="164" fontId="24" fillId="0" borderId="11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Alignment="1" applyProtection="1">
      <alignment horizontal="center" vertical="center" wrapText="1"/>
      <protection/>
    </xf>
    <xf numFmtId="164" fontId="22" fillId="18" borderId="11" xfId="0" applyFont="1" applyFill="1" applyBorder="1" applyAlignment="1" applyProtection="1">
      <alignment horizontal="center" vertical="center" wrapText="1"/>
      <protection/>
    </xf>
    <xf numFmtId="164" fontId="24" fillId="2" borderId="11" xfId="0" applyFont="1" applyFill="1" applyBorder="1" applyAlignment="1" applyProtection="1">
      <alignment horizontal="center" vertical="center" wrapText="1"/>
      <protection/>
    </xf>
    <xf numFmtId="164" fontId="31" fillId="2" borderId="11" xfId="0" applyFont="1" applyFill="1" applyBorder="1" applyAlignment="1" applyProtection="1">
      <alignment horizontal="center" vertical="center" wrapText="1"/>
      <protection/>
    </xf>
    <xf numFmtId="166" fontId="24" fillId="0" borderId="11" xfId="0" applyNumberFormat="1" applyFont="1" applyBorder="1" applyAlignment="1" applyProtection="1">
      <alignment horizontal="center" vertical="center" wrapText="1"/>
      <protection/>
    </xf>
    <xf numFmtId="164" fontId="23" fillId="0" borderId="0" xfId="0" applyFont="1" applyAlignment="1" applyProtection="1">
      <alignment horizontal="center" vertical="center"/>
      <protection/>
    </xf>
    <xf numFmtId="164" fontId="23" fillId="0" borderId="11" xfId="0" applyFont="1" applyBorder="1" applyAlignment="1" applyProtection="1">
      <alignment horizontal="center" vertical="center" wrapText="1"/>
      <protection/>
    </xf>
    <xf numFmtId="164" fontId="23" fillId="0" borderId="11" xfId="0" applyFont="1" applyBorder="1" applyAlignment="1" applyProtection="1">
      <alignment vertical="center" wrapText="1"/>
      <protection/>
    </xf>
    <xf numFmtId="167" fontId="23" fillId="0" borderId="11" xfId="48" applyNumberFormat="1" applyFont="1" applyFill="1" applyBorder="1" applyAlignment="1" applyProtection="1">
      <alignment vertical="center" wrapText="1"/>
      <protection locked="0"/>
    </xf>
    <xf numFmtId="167" fontId="23" fillId="6" borderId="11" xfId="0" applyNumberFormat="1" applyFont="1" applyFill="1" applyBorder="1" applyAlignment="1" applyProtection="1">
      <alignment vertical="center" wrapText="1"/>
      <protection/>
    </xf>
    <xf numFmtId="167" fontId="23" fillId="2" borderId="11" xfId="0" applyNumberFormat="1" applyFont="1" applyFill="1" applyBorder="1" applyAlignment="1" applyProtection="1">
      <alignment vertical="center" wrapText="1"/>
      <protection/>
    </xf>
    <xf numFmtId="168" fontId="23" fillId="0" borderId="11" xfId="48" applyNumberFormat="1" applyFont="1" applyFill="1" applyBorder="1" applyAlignment="1" applyProtection="1">
      <alignment vertical="center" wrapText="1"/>
      <protection locked="0"/>
    </xf>
    <xf numFmtId="168" fontId="23" fillId="6" borderId="11" xfId="0" applyNumberFormat="1" applyFont="1" applyFill="1" applyBorder="1" applyAlignment="1" applyProtection="1">
      <alignment vertical="center"/>
      <protection/>
    </xf>
    <xf numFmtId="167" fontId="23" fillId="2" borderId="11" xfId="0" applyNumberFormat="1" applyFont="1" applyFill="1" applyBorder="1" applyAlignment="1" applyProtection="1">
      <alignment/>
      <protection/>
    </xf>
    <xf numFmtId="167" fontId="24" fillId="18" borderId="11" xfId="0" applyNumberFormat="1" applyFont="1" applyFill="1" applyBorder="1" applyAlignment="1" applyProtection="1">
      <alignment vertical="center" wrapText="1"/>
      <protection/>
    </xf>
    <xf numFmtId="164" fontId="23" fillId="0" borderId="11" xfId="0" applyFont="1" applyBorder="1" applyAlignment="1" applyProtection="1">
      <alignment wrapText="1"/>
      <protection locked="0"/>
    </xf>
    <xf numFmtId="164" fontId="23" fillId="0" borderId="12" xfId="0" applyFont="1" applyBorder="1" applyAlignment="1" applyProtection="1">
      <alignment horizontal="center" vertical="center" wrapText="1"/>
      <protection/>
    </xf>
    <xf numFmtId="166" fontId="23" fillId="0" borderId="12" xfId="0" applyNumberFormat="1" applyFont="1" applyBorder="1" applyAlignment="1" applyProtection="1">
      <alignment vertical="center" wrapText="1"/>
      <protection/>
    </xf>
    <xf numFmtId="167" fontId="23" fillId="6" borderId="11" xfId="0" applyNumberFormat="1" applyFont="1" applyFill="1" applyBorder="1" applyAlignment="1" applyProtection="1">
      <alignment vertical="center"/>
      <protection/>
    </xf>
    <xf numFmtId="167" fontId="23" fillId="2" borderId="12" xfId="0" applyNumberFormat="1" applyFont="1" applyFill="1" applyBorder="1" applyAlignment="1" applyProtection="1">
      <alignment vertical="center" wrapText="1"/>
      <protection/>
    </xf>
    <xf numFmtId="167" fontId="23" fillId="2" borderId="12" xfId="0" applyNumberFormat="1" applyFont="1" applyFill="1" applyBorder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67" fontId="24" fillId="18" borderId="12" xfId="0" applyNumberFormat="1" applyFont="1" applyFill="1" applyBorder="1" applyAlignment="1" applyProtection="1">
      <alignment vertical="center" wrapText="1"/>
      <protection/>
    </xf>
    <xf numFmtId="166" fontId="23" fillId="0" borderId="11" xfId="0" applyNumberFormat="1" applyFont="1" applyBorder="1" applyAlignment="1" applyProtection="1">
      <alignment wrapText="1"/>
      <protection locked="0"/>
    </xf>
    <xf numFmtId="166" fontId="23" fillId="0" borderId="0" xfId="0" applyNumberFormat="1" applyFont="1" applyAlignment="1" applyProtection="1">
      <alignment/>
      <protection/>
    </xf>
    <xf numFmtId="164" fontId="31" fillId="2" borderId="11" xfId="0" applyFont="1" applyFill="1" applyBorder="1" applyAlignment="1" applyProtection="1">
      <alignment horizontal="left" vertical="center" wrapText="1"/>
      <protection/>
    </xf>
    <xf numFmtId="168" fontId="23" fillId="2" borderId="11" xfId="0" applyNumberFormat="1" applyFont="1" applyFill="1" applyBorder="1" applyAlignment="1" applyProtection="1">
      <alignment vertical="center" wrapText="1"/>
      <protection/>
    </xf>
    <xf numFmtId="164" fontId="23" fillId="0" borderId="13" xfId="0" applyFont="1" applyBorder="1" applyAlignment="1" applyProtection="1">
      <alignment horizontal="center" vertical="center" wrapText="1"/>
      <protection/>
    </xf>
    <xf numFmtId="164" fontId="23" fillId="0" borderId="13" xfId="0" applyFont="1" applyBorder="1" applyAlignment="1" applyProtection="1">
      <alignment vertical="center" wrapText="1"/>
      <protection/>
    </xf>
    <xf numFmtId="167" fontId="23" fillId="2" borderId="13" xfId="0" applyNumberFormat="1" applyFont="1" applyFill="1" applyBorder="1" applyAlignment="1" applyProtection="1">
      <alignment vertical="center" wrapText="1"/>
      <protection/>
    </xf>
    <xf numFmtId="167" fontId="23" fillId="2" borderId="13" xfId="0" applyNumberFormat="1" applyFont="1" applyFill="1" applyBorder="1" applyAlignment="1" applyProtection="1">
      <alignment/>
      <protection/>
    </xf>
    <xf numFmtId="167" fontId="24" fillId="18" borderId="13" xfId="0" applyNumberFormat="1" applyFont="1" applyFill="1" applyBorder="1" applyAlignment="1" applyProtection="1">
      <alignment vertical="center" wrapText="1"/>
      <protection/>
    </xf>
    <xf numFmtId="166" fontId="23" fillId="0" borderId="11" xfId="0" applyNumberFormat="1" applyFont="1" applyBorder="1" applyAlignment="1" applyProtection="1">
      <alignment vertical="center" wrapText="1"/>
      <protection/>
    </xf>
    <xf numFmtId="167" fontId="23" fillId="2" borderId="11" xfId="0" applyNumberFormat="1" applyFont="1" applyFill="1" applyBorder="1" applyAlignment="1" applyProtection="1">
      <alignment vertical="center"/>
      <protection/>
    </xf>
    <xf numFmtId="167" fontId="23" fillId="2" borderId="12" xfId="0" applyNumberFormat="1" applyFont="1" applyFill="1" applyBorder="1" applyAlignment="1" applyProtection="1">
      <alignment vertical="center"/>
      <protection/>
    </xf>
    <xf numFmtId="166" fontId="23" fillId="0" borderId="13" xfId="0" applyNumberFormat="1" applyFont="1" applyBorder="1" applyAlignment="1" applyProtection="1">
      <alignment vertical="center" wrapText="1"/>
      <protection/>
    </xf>
    <xf numFmtId="166" fontId="23" fillId="7" borderId="11" xfId="0" applyNumberFormat="1" applyFont="1" applyFill="1" applyBorder="1" applyAlignment="1" applyProtection="1">
      <alignment horizontal="left" vertical="center"/>
      <protection/>
    </xf>
    <xf numFmtId="167" fontId="23" fillId="7" borderId="13" xfId="0" applyNumberFormat="1" applyFont="1" applyFill="1" applyBorder="1" applyAlignment="1" applyProtection="1">
      <alignment vertical="center"/>
      <protection/>
    </xf>
    <xf numFmtId="168" fontId="23" fillId="7" borderId="13" xfId="0" applyNumberFormat="1" applyFont="1" applyFill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4" fontId="23" fillId="0" borderId="0" xfId="0" applyNumberFormat="1" applyFont="1" applyFill="1" applyAlignment="1" applyProtection="1">
      <alignment/>
      <protection/>
    </xf>
    <xf numFmtId="164" fontId="32" fillId="0" borderId="0" xfId="0" applyFont="1" applyBorder="1" applyAlignment="1">
      <alignment/>
    </xf>
    <xf numFmtId="164" fontId="19" fillId="6" borderId="0" xfId="0" applyFont="1" applyFill="1" applyAlignment="1" applyProtection="1">
      <alignment/>
      <protection/>
    </xf>
    <xf numFmtId="164" fontId="19" fillId="10" borderId="0" xfId="52" applyFont="1" applyFill="1" applyBorder="1" applyAlignment="1">
      <alignment horizontal="center" wrapText="1"/>
      <protection/>
    </xf>
    <xf numFmtId="164" fontId="19" fillId="6" borderId="14" xfId="52" applyFont="1" applyFill="1" applyBorder="1" applyAlignment="1">
      <alignment horizontal="center" wrapText="1"/>
      <protection/>
    </xf>
    <xf numFmtId="164" fontId="32" fillId="0" borderId="0" xfId="0" applyFont="1" applyFill="1" applyBorder="1" applyAlignment="1">
      <alignment horizontal="left" wrapText="1"/>
    </xf>
    <xf numFmtId="164" fontId="32" fillId="0" borderId="0" xfId="0" applyFont="1" applyFill="1" applyBorder="1" applyAlignment="1">
      <alignment horizontal="right" wrapText="1"/>
    </xf>
    <xf numFmtId="164" fontId="19" fillId="0" borderId="4" xfId="52" applyFont="1" applyFill="1" applyBorder="1" applyAlignment="1">
      <alignment horizontal="left" wrapText="1"/>
      <protection/>
    </xf>
    <xf numFmtId="164" fontId="19" fillId="0" borderId="15" xfId="52" applyFont="1" applyFill="1" applyBorder="1" applyAlignment="1">
      <alignment horizontal="left" wrapText="1"/>
      <protection/>
    </xf>
    <xf numFmtId="164" fontId="32" fillId="0" borderId="4" xfId="52" applyFont="1" applyFill="1" applyBorder="1" applyAlignment="1">
      <alignment horizontal="left" wrapText="1"/>
      <protection/>
    </xf>
    <xf numFmtId="164" fontId="19" fillId="0" borderId="16" xfId="52" applyFont="1" applyFill="1" applyBorder="1" applyAlignment="1">
      <alignment horizontal="left" wrapText="1"/>
      <protection/>
    </xf>
    <xf numFmtId="164" fontId="19" fillId="0" borderId="0" xfId="0" applyFont="1" applyFill="1" applyBorder="1" applyAlignment="1">
      <alignment horizontal="left" wrapText="1"/>
    </xf>
    <xf numFmtId="164" fontId="32" fillId="0" borderId="17" xfId="52" applyFont="1" applyFill="1" applyBorder="1" applyAlignment="1">
      <alignment horizontal="left" wrapText="1"/>
      <protection/>
    </xf>
    <xf numFmtId="164" fontId="32" fillId="0" borderId="15" xfId="52" applyFont="1" applyFill="1" applyBorder="1" applyAlignment="1">
      <alignment horizontal="left" wrapText="1"/>
      <protection/>
    </xf>
    <xf numFmtId="164" fontId="32" fillId="0" borderId="0" xfId="0" applyNumberFormat="1" applyFont="1" applyBorder="1" applyAlignment="1">
      <alignment/>
    </xf>
    <xf numFmtId="164" fontId="19" fillId="0" borderId="0" xfId="0" applyFont="1" applyFill="1" applyBorder="1" applyAlignment="1">
      <alignment wrapText="1"/>
    </xf>
    <xf numFmtId="164" fontId="32" fillId="0" borderId="0" xfId="0" applyNumberFormat="1" applyFont="1" applyBorder="1" applyAlignment="1">
      <alignment horizontal="right"/>
    </xf>
    <xf numFmtId="164" fontId="19" fillId="0" borderId="0" xfId="51" applyFont="1" applyFill="1" applyBorder="1" applyAlignment="1">
      <alignment wrapText="1"/>
      <protection/>
    </xf>
    <xf numFmtId="164" fontId="19" fillId="0" borderId="0" xfId="51" applyFont="1" applyFill="1" applyBorder="1" applyAlignment="1">
      <alignment horizontal="right" wrapText="1"/>
      <protection/>
    </xf>
    <xf numFmtId="164" fontId="24" fillId="0" borderId="0" xfId="0" applyFont="1" applyAlignment="1" applyProtection="1">
      <alignment horizontal="left" vertical="center"/>
      <protection/>
    </xf>
    <xf numFmtId="164" fontId="24" fillId="0" borderId="10" xfId="0" applyFont="1" applyBorder="1" applyAlignment="1" applyProtection="1">
      <alignment horizontal="left" vertical="center"/>
      <protection/>
    </xf>
    <xf numFmtId="164" fontId="24" fillId="0" borderId="18" xfId="0" applyFont="1" applyBorder="1" applyAlignment="1" applyProtection="1">
      <alignment horizontal="left" vertical="center"/>
      <protection/>
    </xf>
    <xf numFmtId="164" fontId="24" fillId="0" borderId="0" xfId="0" applyFont="1" applyFill="1" applyAlignment="1" applyProtection="1">
      <alignment/>
      <protection/>
    </xf>
    <xf numFmtId="164" fontId="24" fillId="0" borderId="18" xfId="0" applyFont="1" applyBorder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vertical="center"/>
      <protection/>
    </xf>
    <xf numFmtId="167" fontId="23" fillId="6" borderId="11" xfId="0" applyNumberFormat="1" applyFont="1" applyFill="1" applyBorder="1" applyAlignment="1" applyProtection="1">
      <alignment horizontal="right" vertical="center" wrapText="1"/>
      <protection/>
    </xf>
    <xf numFmtId="167" fontId="23" fillId="2" borderId="11" xfId="0" applyNumberFormat="1" applyFont="1" applyFill="1" applyBorder="1" applyAlignment="1" applyProtection="1">
      <alignment horizontal="right" vertical="center" wrapText="1"/>
      <protection/>
    </xf>
    <xf numFmtId="167" fontId="23" fillId="2" borderId="11" xfId="0" applyNumberFormat="1" applyFont="1" applyFill="1" applyBorder="1" applyAlignment="1" applyProtection="1">
      <alignment/>
      <protection/>
    </xf>
    <xf numFmtId="168" fontId="23" fillId="2" borderId="11" xfId="0" applyNumberFormat="1" applyFont="1" applyFill="1" applyBorder="1" applyAlignment="1" applyProtection="1">
      <alignment vertical="center"/>
      <protection/>
    </xf>
    <xf numFmtId="167" fontId="23" fillId="2" borderId="13" xfId="0" applyNumberFormat="1" applyFont="1" applyFill="1" applyBorder="1" applyAlignment="1" applyProtection="1">
      <alignment horizontal="right" vertical="center" wrapText="1"/>
      <protection/>
    </xf>
    <xf numFmtId="168" fontId="23" fillId="6" borderId="13" xfId="0" applyNumberFormat="1" applyFont="1" applyFill="1" applyBorder="1" applyAlignment="1" applyProtection="1">
      <alignment vertical="center"/>
      <protection/>
    </xf>
    <xf numFmtId="167" fontId="23" fillId="2" borderId="13" xfId="0" applyNumberFormat="1" applyFont="1" applyFill="1" applyBorder="1" applyAlignment="1" applyProtection="1">
      <alignment/>
      <protection/>
    </xf>
    <xf numFmtId="164" fontId="23" fillId="0" borderId="11" xfId="0" applyFont="1" applyBorder="1" applyAlignment="1" applyProtection="1">
      <alignment horizontal="center" vertical="center"/>
      <protection/>
    </xf>
    <xf numFmtId="164" fontId="23" fillId="0" borderId="14" xfId="0" applyFont="1" applyBorder="1" applyAlignment="1" applyProtection="1">
      <alignment horizontal="left" vertical="center" wrapText="1"/>
      <protection/>
    </xf>
    <xf numFmtId="164" fontId="23" fillId="0" borderId="12" xfId="0" applyFont="1" applyBorder="1" applyAlignment="1" applyProtection="1">
      <alignment horizontal="center" vertical="center"/>
      <protection/>
    </xf>
    <xf numFmtId="168" fontId="23" fillId="6" borderId="12" xfId="0" applyNumberFormat="1" applyFont="1" applyFill="1" applyBorder="1" applyAlignment="1" applyProtection="1">
      <alignment vertical="center"/>
      <protection/>
    </xf>
    <xf numFmtId="167" fontId="23" fillId="2" borderId="12" xfId="0" applyNumberFormat="1" applyFont="1" applyFill="1" applyBorder="1" applyAlignment="1" applyProtection="1">
      <alignment/>
      <protection/>
    </xf>
    <xf numFmtId="167" fontId="23" fillId="2" borderId="13" xfId="0" applyNumberFormat="1" applyFont="1" applyFill="1" applyBorder="1" applyAlignment="1" applyProtection="1">
      <alignment vertical="center"/>
      <protection/>
    </xf>
    <xf numFmtId="168" fontId="23" fillId="0" borderId="13" xfId="0" applyNumberFormat="1" applyFont="1" applyFill="1" applyBorder="1" applyAlignment="1" applyProtection="1">
      <alignment vertical="center"/>
      <protection locked="0"/>
    </xf>
    <xf numFmtId="164" fontId="23" fillId="0" borderId="12" xfId="0" applyFont="1" applyBorder="1" applyAlignment="1" applyProtection="1">
      <alignment horizontal="left" vertical="center" wrapText="1"/>
      <protection/>
    </xf>
    <xf numFmtId="168" fontId="23" fillId="0" borderId="12" xfId="0" applyNumberFormat="1" applyFont="1" applyFill="1" applyBorder="1" applyAlignment="1" applyProtection="1">
      <alignment vertical="center"/>
      <protection locked="0"/>
    </xf>
    <xf numFmtId="164" fontId="23" fillId="0" borderId="11" xfId="0" applyFont="1" applyBorder="1" applyAlignment="1" applyProtection="1">
      <alignment horizontal="center" wrapText="1"/>
      <protection locked="0"/>
    </xf>
    <xf numFmtId="166" fontId="23" fillId="0" borderId="0" xfId="0" applyNumberFormat="1" applyFont="1" applyBorder="1" applyAlignment="1" applyProtection="1">
      <alignment vertical="center" wrapText="1"/>
      <protection/>
    </xf>
    <xf numFmtId="167" fontId="23" fillId="0" borderId="0" xfId="0" applyNumberFormat="1" applyFont="1" applyFill="1" applyBorder="1" applyAlignment="1" applyProtection="1">
      <alignment vertical="center"/>
      <protection/>
    </xf>
    <xf numFmtId="168" fontId="23" fillId="0" borderId="0" xfId="0" applyNumberFormat="1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0" borderId="0" xfId="0" applyFont="1" applyBorder="1" applyAlignment="1" applyProtection="1">
      <alignment/>
      <protection/>
    </xf>
    <xf numFmtId="164" fontId="23" fillId="0" borderId="0" xfId="0" applyFont="1" applyBorder="1" applyAlignment="1" applyProtection="1">
      <alignment horizontal="center" vertical="center" wrapText="1"/>
      <protection/>
    </xf>
    <xf numFmtId="164" fontId="23" fillId="0" borderId="19" xfId="0" applyFont="1" applyBorder="1" applyAlignment="1" applyProtection="1">
      <alignment horizontal="center" vertical="center" wrapText="1"/>
      <protection/>
    </xf>
    <xf numFmtId="166" fontId="23" fillId="0" borderId="19" xfId="0" applyNumberFormat="1" applyFont="1" applyBorder="1" applyAlignment="1" applyProtection="1">
      <alignment vertical="center" wrapText="1"/>
      <protection/>
    </xf>
    <xf numFmtId="167" fontId="23" fillId="6" borderId="19" xfId="0" applyNumberFormat="1" applyFont="1" applyFill="1" applyBorder="1" applyAlignment="1" applyProtection="1">
      <alignment vertical="center"/>
      <protection/>
    </xf>
    <xf numFmtId="167" fontId="23" fillId="2" borderId="19" xfId="0" applyNumberFormat="1" applyFont="1" applyFill="1" applyBorder="1" applyAlignment="1" applyProtection="1">
      <alignment horizontal="right" vertical="center" wrapText="1"/>
      <protection/>
    </xf>
    <xf numFmtId="168" fontId="23" fillId="6" borderId="19" xfId="16" applyNumberFormat="1" applyFont="1" applyFill="1" applyBorder="1" applyAlignment="1" applyProtection="1">
      <alignment vertical="center"/>
      <protection/>
    </xf>
    <xf numFmtId="167" fontId="23" fillId="7" borderId="11" xfId="0" applyNumberFormat="1" applyFont="1" applyFill="1" applyBorder="1" applyAlignment="1" applyProtection="1">
      <alignment vertical="center"/>
      <protection/>
    </xf>
    <xf numFmtId="168" fontId="23" fillId="7" borderId="11" xfId="16" applyNumberFormat="1" applyFont="1" applyFill="1" applyBorder="1" applyAlignment="1" applyProtection="1">
      <alignment vertical="center"/>
      <protection/>
    </xf>
    <xf numFmtId="167" fontId="23" fillId="6" borderId="11" xfId="48" applyNumberFormat="1" applyFont="1" applyFill="1" applyBorder="1" applyAlignment="1" applyProtection="1">
      <alignment horizontal="right" vertical="center" wrapText="1"/>
      <protection/>
    </xf>
    <xf numFmtId="166" fontId="23" fillId="0" borderId="11" xfId="0" applyNumberFormat="1" applyFont="1" applyBorder="1" applyAlignment="1" applyProtection="1">
      <alignment vertical="center"/>
      <protection/>
    </xf>
    <xf numFmtId="164" fontId="23" fillId="0" borderId="11" xfId="0" applyFont="1" applyFill="1" applyBorder="1" applyAlignment="1" applyProtection="1">
      <alignment horizontal="center" vertical="center"/>
      <protection/>
    </xf>
    <xf numFmtId="164" fontId="23" fillId="0" borderId="14" xfId="0" applyFont="1" applyFill="1" applyBorder="1" applyAlignment="1" applyProtection="1">
      <alignment horizontal="left" vertical="center"/>
      <protection/>
    </xf>
    <xf numFmtId="167" fontId="23" fillId="2" borderId="12" xfId="0" applyNumberFormat="1" applyFont="1" applyFill="1" applyBorder="1" applyAlignment="1" applyProtection="1">
      <alignment horizontal="right" vertical="center" wrapText="1"/>
      <protection/>
    </xf>
    <xf numFmtId="168" fontId="23" fillId="2" borderId="11" xfId="0" applyNumberFormat="1" applyFont="1" applyFill="1" applyBorder="1" applyAlignment="1" applyProtection="1">
      <alignment horizontal="right" vertical="center" wrapText="1"/>
      <protection/>
    </xf>
    <xf numFmtId="167" fontId="23" fillId="2" borderId="13" xfId="0" applyNumberFormat="1" applyFont="1" applyFill="1" applyBorder="1" applyAlignment="1" applyProtection="1">
      <alignment horizontal="right" wrapText="1"/>
      <protection/>
    </xf>
    <xf numFmtId="168" fontId="23" fillId="6" borderId="13" xfId="0" applyNumberFormat="1" applyFont="1" applyFill="1" applyBorder="1" applyAlignment="1" applyProtection="1">
      <alignment/>
      <protection/>
    </xf>
    <xf numFmtId="168" fontId="23" fillId="6" borderId="11" xfId="0" applyNumberFormat="1" applyFont="1" applyFill="1" applyBorder="1" applyAlignment="1" applyProtection="1">
      <alignment/>
      <protection/>
    </xf>
    <xf numFmtId="168" fontId="23" fillId="6" borderId="12" xfId="0" applyNumberFormat="1" applyFont="1" applyFill="1" applyBorder="1" applyAlignment="1" applyProtection="1">
      <alignment/>
      <protection/>
    </xf>
    <xf numFmtId="168" fontId="23" fillId="0" borderId="0" xfId="0" applyNumberFormat="1" applyFont="1" applyAlignment="1" applyProtection="1">
      <alignment/>
      <protection/>
    </xf>
    <xf numFmtId="164" fontId="23" fillId="0" borderId="0" xfId="0" applyFont="1" applyAlignment="1" applyProtection="1">
      <alignment wrapText="1"/>
      <protection/>
    </xf>
    <xf numFmtId="164" fontId="24" fillId="0" borderId="10" xfId="0" applyFont="1" applyBorder="1" applyAlignment="1" applyProtection="1">
      <alignment horizontal="left" vertical="center" wrapText="1"/>
      <protection/>
    </xf>
    <xf numFmtId="164" fontId="24" fillId="0" borderId="18" xfId="0" applyFont="1" applyBorder="1" applyAlignment="1" applyProtection="1">
      <alignment horizontal="left" vertical="center" wrapText="1"/>
      <protection/>
    </xf>
    <xf numFmtId="164" fontId="24" fillId="0" borderId="18" xfId="0" applyFont="1" applyBorder="1" applyAlignment="1" applyProtection="1">
      <alignment horizontal="center" vertical="center" wrapText="1"/>
      <protection/>
    </xf>
    <xf numFmtId="164" fontId="24" fillId="0" borderId="0" xfId="0" applyFont="1" applyFill="1" applyAlignment="1" applyProtection="1">
      <alignment wrapText="1"/>
      <protection/>
    </xf>
    <xf numFmtId="164" fontId="24" fillId="0" borderId="12" xfId="0" applyFont="1" applyBorder="1" applyAlignment="1" applyProtection="1">
      <alignment horizontal="center" vertical="center" wrapText="1"/>
      <protection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4" fontId="24" fillId="18" borderId="12" xfId="0" applyFont="1" applyFill="1" applyBorder="1" applyAlignment="1" applyProtection="1">
      <alignment horizontal="center" vertical="center" wrapText="1"/>
      <protection/>
    </xf>
    <xf numFmtId="164" fontId="31" fillId="2" borderId="12" xfId="0" applyFont="1" applyFill="1" applyBorder="1" applyAlignment="1" applyProtection="1">
      <alignment horizontal="center" vertical="center" wrapText="1"/>
      <protection/>
    </xf>
    <xf numFmtId="166" fontId="24" fillId="0" borderId="12" xfId="0" applyNumberFormat="1" applyFont="1" applyBorder="1" applyAlignment="1" applyProtection="1">
      <alignment horizontal="center" vertical="center" wrapText="1"/>
      <protection/>
    </xf>
    <xf numFmtId="167" fontId="23" fillId="0" borderId="0" xfId="0" applyNumberFormat="1" applyFont="1" applyAlignment="1" applyProtection="1">
      <alignment/>
      <protection/>
    </xf>
    <xf numFmtId="164" fontId="23" fillId="0" borderId="20" xfId="0" applyFont="1" applyFill="1" applyBorder="1" applyAlignment="1" applyProtection="1">
      <alignment horizontal="center" vertical="center"/>
      <protection/>
    </xf>
    <xf numFmtId="164" fontId="23" fillId="0" borderId="13" xfId="0" applyFont="1" applyFill="1" applyBorder="1" applyAlignment="1" applyProtection="1">
      <alignment horizontal="left" vertical="center" wrapText="1"/>
      <protection/>
    </xf>
    <xf numFmtId="167" fontId="23" fillId="0" borderId="13" xfId="48" applyNumberFormat="1" applyFont="1" applyFill="1" applyBorder="1" applyAlignment="1" applyProtection="1">
      <alignment vertical="center" wrapText="1"/>
      <protection locked="0"/>
    </xf>
    <xf numFmtId="168" fontId="23" fillId="0" borderId="13" xfId="48" applyNumberFormat="1" applyFont="1" applyFill="1" applyBorder="1" applyAlignment="1" applyProtection="1">
      <alignment vertical="center" wrapText="1"/>
      <protection locked="0"/>
    </xf>
    <xf numFmtId="168" fontId="23" fillId="6" borderId="13" xfId="0" applyNumberFormat="1" applyFont="1" applyFill="1" applyBorder="1" applyAlignment="1" applyProtection="1">
      <alignment horizontal="right" vertical="center"/>
      <protection/>
    </xf>
    <xf numFmtId="167" fontId="23" fillId="11" borderId="13" xfId="0" applyNumberFormat="1" applyFont="1" applyFill="1" applyBorder="1" applyAlignment="1" applyProtection="1">
      <alignment horizontal="right" vertical="center" wrapText="1"/>
      <protection/>
    </xf>
    <xf numFmtId="167" fontId="23" fillId="2" borderId="13" xfId="0" applyNumberFormat="1" applyFont="1" applyFill="1" applyBorder="1" applyAlignment="1" applyProtection="1">
      <alignment horizontal="right"/>
      <protection/>
    </xf>
    <xf numFmtId="167" fontId="23" fillId="0" borderId="0" xfId="0" applyNumberFormat="1" applyFont="1" applyFill="1" applyAlignment="1" applyProtection="1">
      <alignment horizontal="center"/>
      <protection/>
    </xf>
    <xf numFmtId="164" fontId="23" fillId="0" borderId="0" xfId="0" applyFont="1" applyFill="1" applyAlignment="1" applyProtection="1">
      <alignment horizontal="center"/>
      <protection/>
    </xf>
    <xf numFmtId="168" fontId="23" fillId="6" borderId="11" xfId="0" applyNumberFormat="1" applyFont="1" applyFill="1" applyBorder="1" applyAlignment="1" applyProtection="1">
      <alignment horizontal="right" vertical="center"/>
      <protection/>
    </xf>
    <xf numFmtId="167" fontId="23" fillId="11" borderId="11" xfId="0" applyNumberFormat="1" applyFont="1" applyFill="1" applyBorder="1" applyAlignment="1" applyProtection="1">
      <alignment horizontal="right" vertical="center" wrapText="1"/>
      <protection/>
    </xf>
    <xf numFmtId="167" fontId="23" fillId="2" borderId="11" xfId="0" applyNumberFormat="1" applyFont="1" applyFill="1" applyBorder="1" applyAlignment="1" applyProtection="1">
      <alignment horizontal="right"/>
      <protection/>
    </xf>
    <xf numFmtId="168" fontId="23" fillId="6" borderId="12" xfId="0" applyNumberFormat="1" applyFont="1" applyFill="1" applyBorder="1" applyAlignment="1" applyProtection="1">
      <alignment horizontal="right" vertical="center"/>
      <protection/>
    </xf>
    <xf numFmtId="167" fontId="23" fillId="11" borderId="12" xfId="0" applyNumberFormat="1" applyFont="1" applyFill="1" applyBorder="1" applyAlignment="1" applyProtection="1">
      <alignment horizontal="right" vertical="center" wrapText="1"/>
      <protection/>
    </xf>
    <xf numFmtId="167" fontId="23" fillId="2" borderId="12" xfId="0" applyNumberFormat="1" applyFont="1" applyFill="1" applyBorder="1" applyAlignment="1" applyProtection="1">
      <alignment horizontal="right"/>
      <protection/>
    </xf>
    <xf numFmtId="164" fontId="31" fillId="2" borderId="11" xfId="0" applyFont="1" applyFill="1" applyBorder="1" applyAlignment="1" applyProtection="1">
      <alignment horizontal="center" vertical="center"/>
      <protection/>
    </xf>
    <xf numFmtId="168" fontId="31" fillId="6" borderId="11" xfId="0" applyNumberFormat="1" applyFont="1" applyFill="1" applyBorder="1" applyAlignment="1" applyProtection="1">
      <alignment vertical="center"/>
      <protection/>
    </xf>
    <xf numFmtId="164" fontId="23" fillId="0" borderId="0" xfId="0" applyFont="1" applyBorder="1" applyAlignment="1" applyProtection="1">
      <alignment wrapText="1"/>
      <protection/>
    </xf>
    <xf numFmtId="166" fontId="23" fillId="0" borderId="0" xfId="0" applyNumberFormat="1" applyFont="1" applyAlignment="1" applyProtection="1">
      <alignment wrapText="1"/>
      <protection/>
    </xf>
    <xf numFmtId="166" fontId="23" fillId="0" borderId="0" xfId="0" applyNumberFormat="1" applyFont="1" applyBorder="1" applyAlignment="1" applyProtection="1">
      <alignment wrapText="1"/>
      <protection/>
    </xf>
    <xf numFmtId="167" fontId="23" fillId="0" borderId="12" xfId="48" applyNumberFormat="1" applyFont="1" applyFill="1" applyBorder="1" applyAlignment="1" applyProtection="1">
      <alignment vertical="center" wrapText="1"/>
      <protection locked="0"/>
    </xf>
    <xf numFmtId="168" fontId="23" fillId="0" borderId="19" xfId="48" applyNumberFormat="1" applyFont="1" applyFill="1" applyBorder="1" applyAlignment="1" applyProtection="1">
      <alignment vertical="center" wrapText="1"/>
      <protection locked="0"/>
    </xf>
    <xf numFmtId="167" fontId="23" fillId="0" borderId="0" xfId="0" applyNumberFormat="1" applyFont="1" applyFill="1" applyAlignment="1" applyProtection="1">
      <alignment/>
      <protection/>
    </xf>
    <xf numFmtId="167" fontId="23" fillId="0" borderId="11" xfId="0" applyNumberFormat="1" applyFont="1" applyBorder="1" applyAlignment="1" applyProtection="1">
      <alignment horizontal="center" wrapText="1"/>
      <protection locked="0"/>
    </xf>
    <xf numFmtId="167" fontId="23" fillId="0" borderId="0" xfId="0" applyNumberFormat="1" applyFont="1" applyBorder="1" applyAlignment="1" applyProtection="1">
      <alignment vertical="center" wrapText="1"/>
      <protection/>
    </xf>
    <xf numFmtId="167" fontId="23" fillId="0" borderId="0" xfId="0" applyNumberFormat="1" applyFont="1" applyBorder="1" applyAlignment="1" applyProtection="1">
      <alignment/>
      <protection/>
    </xf>
    <xf numFmtId="167" fontId="23" fillId="0" borderId="0" xfId="0" applyNumberFormat="1" applyFont="1" applyBorder="1" applyAlignment="1" applyProtection="1">
      <alignment horizontal="center" vertical="center" wrapText="1"/>
      <protection/>
    </xf>
    <xf numFmtId="166" fontId="31" fillId="2" borderId="11" xfId="0" applyNumberFormat="1" applyFont="1" applyFill="1" applyBorder="1" applyAlignment="1" applyProtection="1">
      <alignment horizontal="center" vertical="center"/>
      <protection/>
    </xf>
    <xf numFmtId="167" fontId="23" fillId="0" borderId="11" xfId="0" applyNumberFormat="1" applyFont="1" applyBorder="1" applyAlignment="1" applyProtection="1">
      <alignment wrapText="1"/>
      <protection locked="0"/>
    </xf>
    <xf numFmtId="166" fontId="23" fillId="0" borderId="11" xfId="0" applyNumberFormat="1" applyFont="1" applyBorder="1" applyAlignment="1" applyProtection="1">
      <alignment horizontal="center" vertical="center"/>
      <protection/>
    </xf>
    <xf numFmtId="166" fontId="23" fillId="7" borderId="13" xfId="0" applyNumberFormat="1" applyFont="1" applyFill="1" applyBorder="1" applyAlignment="1" applyProtection="1">
      <alignment horizontal="left" vertical="center"/>
      <protection/>
    </xf>
    <xf numFmtId="167" fontId="23" fillId="6" borderId="12" xfId="0" applyNumberFormat="1" applyFont="1" applyFill="1" applyBorder="1" applyAlignment="1" applyProtection="1">
      <alignment horizontal="right" vertical="center" wrapText="1"/>
      <protection/>
    </xf>
    <xf numFmtId="167" fontId="23" fillId="6" borderId="12" xfId="0" applyNumberFormat="1" applyFont="1" applyFill="1" applyBorder="1" applyAlignment="1" applyProtection="1">
      <alignment vertical="center"/>
      <protection/>
    </xf>
    <xf numFmtId="167" fontId="23" fillId="0" borderId="0" xfId="0" applyNumberFormat="1" applyFont="1" applyBorder="1" applyAlignment="1" applyProtection="1">
      <alignment wrapText="1"/>
      <protection/>
    </xf>
    <xf numFmtId="164" fontId="23" fillId="0" borderId="0" xfId="0" applyFont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/>
      <protection/>
    </xf>
    <xf numFmtId="164" fontId="23" fillId="0" borderId="0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6" fontId="23" fillId="0" borderId="0" xfId="0" applyNumberFormat="1" applyFont="1" applyFill="1" applyBorder="1" applyAlignment="1" applyProtection="1">
      <alignment/>
      <protection/>
    </xf>
    <xf numFmtId="164" fontId="23" fillId="0" borderId="14" xfId="0" applyFont="1" applyBorder="1" applyAlignment="1" applyProtection="1">
      <alignment/>
      <protection/>
    </xf>
    <xf numFmtId="164" fontId="23" fillId="0" borderId="11" xfId="0" applyFont="1" applyBorder="1" applyAlignment="1" applyProtection="1">
      <alignment/>
      <protection/>
    </xf>
    <xf numFmtId="167" fontId="23" fillId="0" borderId="0" xfId="0" applyNumberFormat="1" applyFont="1" applyFill="1" applyBorder="1" applyAlignment="1" applyProtection="1">
      <alignment horizontal="right" vertical="center" wrapText="1"/>
      <protection/>
    </xf>
    <xf numFmtId="164" fontId="34" fillId="0" borderId="0" xfId="0" applyFont="1" applyFill="1" applyBorder="1" applyAlignment="1" applyProtection="1">
      <alignment vertical="center" wrapText="1"/>
      <protection/>
    </xf>
    <xf numFmtId="166" fontId="23" fillId="0" borderId="0" xfId="0" applyNumberFormat="1" applyFont="1" applyFill="1" applyBorder="1" applyAlignment="1" applyProtection="1">
      <alignment vertical="center" wrapText="1"/>
      <protection/>
    </xf>
    <xf numFmtId="166" fontId="23" fillId="0" borderId="14" xfId="0" applyNumberFormat="1" applyFont="1" applyBorder="1" applyAlignment="1" applyProtection="1">
      <alignment vertical="center" wrapText="1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167" fontId="23" fillId="0" borderId="0" xfId="0" applyNumberFormat="1" applyFont="1" applyFill="1" applyBorder="1" applyAlignment="1" applyProtection="1">
      <alignment/>
      <protection/>
    </xf>
    <xf numFmtId="168" fontId="23" fillId="0" borderId="0" xfId="0" applyNumberFormat="1" applyFont="1" applyFill="1" applyBorder="1" applyAlignment="1" applyProtection="1">
      <alignment/>
      <protection/>
    </xf>
    <xf numFmtId="164" fontId="23" fillId="0" borderId="0" xfId="0" applyFont="1" applyBorder="1" applyAlignment="1" applyProtection="1">
      <alignment horizontal="center" wrapText="1"/>
      <protection/>
    </xf>
    <xf numFmtId="164" fontId="24" fillId="0" borderId="21" xfId="0" applyFont="1" applyBorder="1" applyAlignment="1" applyProtection="1">
      <alignment horizontal="center" vertical="center" wrapText="1"/>
      <protection/>
    </xf>
    <xf numFmtId="164" fontId="31" fillId="0" borderId="11" xfId="0" applyFont="1" applyBorder="1" applyAlignment="1" applyProtection="1">
      <alignment horizontal="center" vertical="center" wrapText="1"/>
      <protection/>
    </xf>
    <xf numFmtId="164" fontId="23" fillId="0" borderId="11" xfId="0" applyFont="1" applyFill="1" applyBorder="1" applyAlignment="1" applyProtection="1">
      <alignment horizontal="left" vertical="center" wrapText="1"/>
      <protection/>
    </xf>
    <xf numFmtId="164" fontId="23" fillId="0" borderId="12" xfId="0" applyFont="1" applyFill="1" applyBorder="1" applyAlignment="1" applyProtection="1">
      <alignment horizontal="left" vertical="center" wrapText="1"/>
      <protection/>
    </xf>
    <xf numFmtId="164" fontId="31" fillId="6" borderId="11" xfId="0" applyFont="1" applyFill="1" applyBorder="1" applyAlignment="1" applyProtection="1">
      <alignment horizontal="left" vertical="center" wrapText="1"/>
      <protection/>
    </xf>
    <xf numFmtId="168" fontId="23" fillId="6" borderId="11" xfId="0" applyNumberFormat="1" applyFont="1" applyFill="1" applyBorder="1" applyAlignment="1" applyProtection="1">
      <alignment horizontal="right" vertical="center" wrapText="1"/>
      <protection/>
    </xf>
    <xf numFmtId="164" fontId="23" fillId="0" borderId="13" xfId="0" applyFont="1" applyBorder="1" applyAlignment="1" applyProtection="1">
      <alignment horizontal="center" vertical="center"/>
      <protection/>
    </xf>
    <xf numFmtId="167" fontId="23" fillId="6" borderId="13" xfId="0" applyNumberFormat="1" applyFont="1" applyFill="1" applyBorder="1" applyAlignment="1" applyProtection="1">
      <alignment horizontal="right" vertical="center" wrapText="1"/>
      <protection/>
    </xf>
    <xf numFmtId="164" fontId="23" fillId="0" borderId="13" xfId="0" applyFont="1" applyBorder="1" applyAlignment="1" applyProtection="1">
      <alignment horizontal="left" vertical="center" wrapText="1"/>
      <protection/>
    </xf>
    <xf numFmtId="164" fontId="23" fillId="0" borderId="11" xfId="0" applyFont="1" applyBorder="1" applyAlignment="1" applyProtection="1">
      <alignment horizontal="left" vertical="center" wrapText="1"/>
      <protection/>
    </xf>
    <xf numFmtId="164" fontId="23" fillId="7" borderId="11" xfId="0" applyFont="1" applyFill="1" applyBorder="1" applyAlignment="1" applyProtection="1">
      <alignment horizontal="left" vertical="center" wrapText="1"/>
      <protection/>
    </xf>
    <xf numFmtId="164" fontId="24" fillId="10" borderId="11" xfId="0" applyFont="1" applyFill="1" applyBorder="1" applyAlignment="1" applyProtection="1">
      <alignment horizontal="center" vertical="center" wrapText="1"/>
      <protection/>
    </xf>
    <xf numFmtId="164" fontId="23" fillId="0" borderId="21" xfId="0" applyFont="1" applyBorder="1" applyAlignment="1" applyProtection="1">
      <alignment horizontal="center" vertical="center" wrapText="1"/>
      <protection/>
    </xf>
    <xf numFmtId="167" fontId="23" fillId="6" borderId="11" xfId="15" applyNumberFormat="1" applyFont="1" applyFill="1" applyBorder="1" applyAlignment="1" applyProtection="1">
      <alignment horizontal="right" vertical="center" wrapText="1"/>
      <protection/>
    </xf>
    <xf numFmtId="167" fontId="23" fillId="6" borderId="11" xfId="15" applyNumberFormat="1" applyFont="1" applyFill="1" applyBorder="1" applyAlignment="1" applyProtection="1">
      <alignment vertical="center"/>
      <protection/>
    </xf>
    <xf numFmtId="167" fontId="23" fillId="2" borderId="11" xfId="15" applyNumberFormat="1" applyFont="1" applyFill="1" applyBorder="1" applyAlignment="1" applyProtection="1">
      <alignment horizontal="right" vertical="center" wrapText="1"/>
      <protection/>
    </xf>
    <xf numFmtId="171" fontId="24" fillId="18" borderId="11" xfId="0" applyNumberFormat="1" applyFont="1" applyFill="1" applyBorder="1" applyAlignment="1" applyProtection="1">
      <alignment horizontal="right" vertical="center" wrapText="1"/>
      <protection/>
    </xf>
    <xf numFmtId="164" fontId="23" fillId="0" borderId="22" xfId="0" applyFont="1" applyBorder="1" applyAlignment="1" applyProtection="1">
      <alignment horizontal="center" vertical="center" wrapText="1"/>
      <protection/>
    </xf>
    <xf numFmtId="167" fontId="23" fillId="6" borderId="12" xfId="15" applyNumberFormat="1" applyFont="1" applyFill="1" applyBorder="1" applyAlignment="1" applyProtection="1">
      <alignment horizontal="right" vertical="center" wrapText="1"/>
      <protection/>
    </xf>
    <xf numFmtId="167" fontId="23" fillId="6" borderId="12" xfId="15" applyNumberFormat="1" applyFont="1" applyFill="1" applyBorder="1" applyAlignment="1" applyProtection="1">
      <alignment vertical="center"/>
      <protection/>
    </xf>
    <xf numFmtId="167" fontId="23" fillId="2" borderId="12" xfId="15" applyNumberFormat="1" applyFont="1" applyFill="1" applyBorder="1" applyAlignment="1" applyProtection="1">
      <alignment horizontal="right" vertical="center" wrapText="1"/>
      <protection/>
    </xf>
    <xf numFmtId="171" fontId="24" fillId="18" borderId="12" xfId="0" applyNumberFormat="1" applyFont="1" applyFill="1" applyBorder="1" applyAlignment="1" applyProtection="1">
      <alignment horizontal="right" vertical="center" wrapText="1"/>
      <protection/>
    </xf>
    <xf numFmtId="164" fontId="23" fillId="10" borderId="21" xfId="0" applyFont="1" applyFill="1" applyBorder="1" applyAlignment="1" applyProtection="1">
      <alignment horizontal="center" vertical="center" wrapText="1"/>
      <protection/>
    </xf>
    <xf numFmtId="164" fontId="23" fillId="10" borderId="11" xfId="0" applyFont="1" applyFill="1" applyBorder="1" applyAlignment="1" applyProtection="1">
      <alignment horizontal="left" vertical="center" wrapText="1"/>
      <protection/>
    </xf>
    <xf numFmtId="167" fontId="23" fillId="6" borderId="14" xfId="15" applyNumberFormat="1" applyFont="1" applyFill="1" applyBorder="1" applyAlignment="1" applyProtection="1">
      <alignment horizontal="right" vertical="center" wrapText="1"/>
      <protection/>
    </xf>
    <xf numFmtId="164" fontId="23" fillId="7" borderId="13" xfId="0" applyFont="1" applyFill="1" applyBorder="1" applyAlignment="1" applyProtection="1">
      <alignment horizontal="left" vertical="center" wrapText="1"/>
      <protection/>
    </xf>
    <xf numFmtId="167" fontId="23" fillId="7" borderId="13" xfId="15" applyNumberFormat="1" applyFont="1" applyFill="1" applyBorder="1" applyAlignment="1" applyProtection="1">
      <alignment vertical="center"/>
      <protection/>
    </xf>
    <xf numFmtId="164" fontId="24" fillId="0" borderId="11" xfId="0" applyFont="1" applyFill="1" applyBorder="1" applyAlignment="1" applyProtection="1">
      <alignment horizontal="center" vertical="center"/>
      <protection/>
    </xf>
    <xf numFmtId="164" fontId="24" fillId="0" borderId="11" xfId="0" applyFont="1" applyFill="1" applyBorder="1" applyAlignment="1" applyProtection="1">
      <alignment vertical="center"/>
      <protection/>
    </xf>
    <xf numFmtId="164" fontId="23" fillId="0" borderId="11" xfId="0" applyNumberFormat="1" applyFont="1" applyFill="1" applyBorder="1" applyAlignment="1" applyProtection="1">
      <alignment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13" xfId="20" applyNumberFormat="1" applyFont="1" applyFill="1" applyBorder="1" applyAlignment="1" applyProtection="1">
      <alignment horizontal="center" vertical="center" wrapText="1"/>
      <protection locked="0"/>
    </xf>
    <xf numFmtId="164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1" xfId="0" applyNumberFormat="1" applyFont="1" applyBorder="1" applyAlignment="1" applyProtection="1">
      <alignment vertical="center" wrapText="1"/>
      <protection locked="0"/>
    </xf>
    <xf numFmtId="164" fontId="24" fillId="7" borderId="0" xfId="0" applyFont="1" applyFill="1" applyBorder="1" applyAlignment="1" applyProtection="1">
      <alignment horizontal="center" vertical="center" wrapText="1"/>
      <protection/>
    </xf>
    <xf numFmtId="164" fontId="23" fillId="10" borderId="0" xfId="0" applyFont="1" applyFill="1" applyAlignment="1" applyProtection="1">
      <alignment/>
      <protection/>
    </xf>
    <xf numFmtId="164" fontId="23" fillId="10" borderId="0" xfId="0" applyFont="1" applyFill="1" applyAlignment="1" applyProtection="1">
      <alignment/>
      <protection/>
    </xf>
    <xf numFmtId="164" fontId="24" fillId="10" borderId="0" xfId="0" applyFont="1" applyFill="1" applyAlignment="1" applyProtection="1">
      <alignment/>
      <protection/>
    </xf>
    <xf numFmtId="164" fontId="23" fillId="0" borderId="11" xfId="0" applyFont="1" applyBorder="1" applyAlignment="1" applyProtection="1">
      <alignment horizontal="left" vertical="center"/>
      <protection/>
    </xf>
    <xf numFmtId="164" fontId="23" fillId="0" borderId="11" xfId="0" applyNumberFormat="1" applyFont="1" applyBorder="1" applyAlignment="1" applyProtection="1">
      <alignment wrapText="1"/>
      <protection locked="0"/>
    </xf>
    <xf numFmtId="164" fontId="23" fillId="0" borderId="11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Alignment="1" applyProtection="1">
      <alignment horizontal="left" vertical="center"/>
      <protection/>
    </xf>
    <xf numFmtId="164" fontId="22" fillId="0" borderId="0" xfId="0" applyFont="1" applyFill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3" fillId="1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10" borderId="0" xfId="0" applyFont="1" applyFill="1" applyAlignment="1" applyProtection="1">
      <alignment horizontal="center" vertical="center"/>
      <protection/>
    </xf>
    <xf numFmtId="164" fontId="24" fillId="7" borderId="0" xfId="0" applyFont="1" applyFill="1" applyBorder="1" applyAlignment="1" applyProtection="1">
      <alignment horizontal="center" vertical="center"/>
      <protection/>
    </xf>
    <xf numFmtId="167" fontId="23" fillId="0" borderId="11" xfId="0" applyNumberFormat="1" applyFont="1" applyFill="1" applyBorder="1" applyAlignment="1" applyProtection="1">
      <alignment horizontal="right" vertical="center"/>
      <protection/>
    </xf>
    <xf numFmtId="167" fontId="23" fillId="2" borderId="11" xfId="0" applyNumberFormat="1" applyFont="1" applyFill="1" applyBorder="1" applyAlignment="1" applyProtection="1">
      <alignment horizontal="right" vertical="center"/>
      <protection/>
    </xf>
    <xf numFmtId="164" fontId="23" fillId="2" borderId="11" xfId="0" applyFont="1" applyFill="1" applyBorder="1" applyAlignment="1" applyProtection="1">
      <alignment horizontal="right" vertical="center"/>
      <protection/>
    </xf>
    <xf numFmtId="167" fontId="23" fillId="0" borderId="11" xfId="0" applyNumberFormat="1" applyFont="1" applyFill="1" applyBorder="1" applyAlignment="1" applyProtection="1">
      <alignment horizontal="right" vertical="center" wrapText="1"/>
      <protection/>
    </xf>
    <xf numFmtId="164" fontId="23" fillId="0" borderId="23" xfId="0" applyFont="1" applyFill="1" applyBorder="1" applyAlignment="1" applyProtection="1">
      <alignment horizontal="left" vertical="center" wrapText="1"/>
      <protection/>
    </xf>
    <xf numFmtId="167" fontId="23" fillId="2" borderId="23" xfId="0" applyNumberFormat="1" applyFont="1" applyFill="1" applyBorder="1" applyAlignment="1" applyProtection="1">
      <alignment horizontal="right" vertical="center"/>
      <protection/>
    </xf>
    <xf numFmtId="164" fontId="23" fillId="2" borderId="23" xfId="0" applyFont="1" applyFill="1" applyBorder="1" applyAlignment="1" applyProtection="1">
      <alignment horizontal="right" vertical="center"/>
      <protection/>
    </xf>
    <xf numFmtId="166" fontId="24" fillId="0" borderId="19" xfId="0" applyNumberFormat="1" applyFont="1" applyFill="1" applyBorder="1" applyAlignment="1" applyProtection="1">
      <alignment horizontal="right" vertical="center" wrapText="1"/>
      <protection/>
    </xf>
    <xf numFmtId="167" fontId="23" fillId="0" borderId="19" xfId="0" applyNumberFormat="1" applyFont="1" applyFill="1" applyBorder="1" applyAlignment="1" applyProtection="1">
      <alignment horizontal="right" vertical="center"/>
      <protection/>
    </xf>
    <xf numFmtId="167" fontId="23" fillId="2" borderId="19" xfId="0" applyNumberFormat="1" applyFont="1" applyFill="1" applyBorder="1" applyAlignment="1" applyProtection="1">
      <alignment horizontal="right" vertical="center"/>
      <protection/>
    </xf>
    <xf numFmtId="164" fontId="24" fillId="0" borderId="11" xfId="0" applyFont="1" applyFill="1" applyBorder="1" applyAlignment="1" applyProtection="1">
      <alignment horizontal="right" vertical="center" wrapText="1"/>
      <protection/>
    </xf>
    <xf numFmtId="172" fontId="23" fillId="0" borderId="11" xfId="0" applyNumberFormat="1" applyFont="1" applyFill="1" applyBorder="1" applyAlignment="1" applyProtection="1">
      <alignment horizontal="right" vertical="center"/>
      <protection/>
    </xf>
    <xf numFmtId="172" fontId="23" fillId="2" borderId="11" xfId="0" applyNumberFormat="1" applyFont="1" applyFill="1" applyBorder="1" applyAlignment="1" applyProtection="1">
      <alignment horizontal="right" vertical="center"/>
      <protection/>
    </xf>
    <xf numFmtId="172" fontId="23" fillId="0" borderId="0" xfId="0" applyNumberFormat="1" applyFont="1" applyFill="1" applyBorder="1" applyAlignment="1" applyProtection="1">
      <alignment/>
      <protection/>
    </xf>
    <xf numFmtId="164" fontId="24" fillId="7" borderId="0" xfId="0" applyFont="1" applyFill="1" applyBorder="1" applyAlignment="1" applyProtection="1">
      <alignment horizontal="center"/>
      <protection/>
    </xf>
    <xf numFmtId="164" fontId="24" fillId="10" borderId="0" xfId="0" applyFont="1" applyFill="1" applyBorder="1" applyAlignment="1" applyProtection="1">
      <alignment/>
      <protection/>
    </xf>
    <xf numFmtId="164" fontId="23" fillId="10" borderId="0" xfId="0" applyFont="1" applyFill="1" applyBorder="1" applyAlignment="1" applyProtection="1">
      <alignment/>
      <protection/>
    </xf>
    <xf numFmtId="164" fontId="24" fillId="0" borderId="21" xfId="0" applyFont="1" applyFill="1" applyBorder="1" applyAlignment="1" applyProtection="1">
      <alignment horizontal="center" vertical="center" wrapText="1"/>
      <protection/>
    </xf>
    <xf numFmtId="167" fontId="23" fillId="0" borderId="21" xfId="0" applyNumberFormat="1" applyFont="1" applyFill="1" applyBorder="1" applyAlignment="1" applyProtection="1">
      <alignment horizontal="right" vertical="center"/>
      <protection/>
    </xf>
    <xf numFmtId="167" fontId="23" fillId="2" borderId="13" xfId="0" applyNumberFormat="1" applyFont="1" applyFill="1" applyBorder="1" applyAlignment="1" applyProtection="1">
      <alignment horizontal="right" vertical="center"/>
      <protection/>
    </xf>
    <xf numFmtId="167" fontId="23" fillId="0" borderId="23" xfId="0" applyNumberFormat="1" applyFont="1" applyFill="1" applyBorder="1" applyAlignment="1" applyProtection="1">
      <alignment horizontal="right" vertical="center"/>
      <protection/>
    </xf>
    <xf numFmtId="167" fontId="23" fillId="0" borderId="24" xfId="0" applyNumberFormat="1" applyFont="1" applyFill="1" applyBorder="1" applyAlignment="1" applyProtection="1">
      <alignment horizontal="right" vertical="center"/>
      <protection/>
    </xf>
    <xf numFmtId="166" fontId="24" fillId="0" borderId="25" xfId="0" applyNumberFormat="1" applyFont="1" applyFill="1" applyBorder="1" applyAlignment="1" applyProtection="1">
      <alignment horizontal="right" vertical="center"/>
      <protection/>
    </xf>
    <xf numFmtId="167" fontId="23" fillId="0" borderId="25" xfId="0" applyNumberFormat="1" applyFont="1" applyFill="1" applyBorder="1" applyAlignment="1" applyProtection="1">
      <alignment horizontal="right" vertical="center"/>
      <protection/>
    </xf>
    <xf numFmtId="167" fontId="23" fillId="2" borderId="25" xfId="0" applyNumberFormat="1" applyFont="1" applyFill="1" applyBorder="1" applyAlignment="1" applyProtection="1">
      <alignment horizontal="right" vertical="center"/>
      <protection/>
    </xf>
    <xf numFmtId="167" fontId="23" fillId="0" borderId="26" xfId="0" applyNumberFormat="1" applyFont="1" applyFill="1" applyBorder="1" applyAlignment="1" applyProtection="1">
      <alignment horizontal="right" vertical="center"/>
      <protection/>
    </xf>
    <xf numFmtId="164" fontId="24" fillId="0" borderId="13" xfId="0" applyFont="1" applyFill="1" applyBorder="1" applyAlignment="1" applyProtection="1">
      <alignment horizontal="right" vertical="center"/>
      <protection/>
    </xf>
    <xf numFmtId="172" fontId="23" fillId="0" borderId="13" xfId="19" applyNumberFormat="1" applyFont="1" applyFill="1" applyBorder="1" applyAlignment="1" applyProtection="1">
      <alignment horizontal="right" vertical="center"/>
      <protection/>
    </xf>
    <xf numFmtId="172" fontId="23" fillId="2" borderId="13" xfId="0" applyNumberFormat="1" applyFont="1" applyFill="1" applyBorder="1" applyAlignment="1" applyProtection="1">
      <alignment horizontal="right" vertical="center"/>
      <protection/>
    </xf>
    <xf numFmtId="172" fontId="23" fillId="0" borderId="20" xfId="19" applyNumberFormat="1" applyFont="1" applyFill="1" applyBorder="1" applyAlignment="1" applyProtection="1">
      <alignment horizontal="right" vertical="center"/>
      <protection/>
    </xf>
    <xf numFmtId="164" fontId="33" fillId="0" borderId="0" xfId="0" applyFont="1" applyFill="1" applyBorder="1" applyAlignment="1" applyProtection="1">
      <alignment horizontal="center" vertical="center"/>
      <protection/>
    </xf>
    <xf numFmtId="164" fontId="24" fillId="18" borderId="11" xfId="0" applyFont="1" applyFill="1" applyBorder="1" applyAlignment="1" applyProtection="1">
      <alignment horizontal="center" vertical="center" wrapText="1"/>
      <protection/>
    </xf>
    <xf numFmtId="166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horizontal="center" vertical="center" wrapText="1"/>
      <protection/>
    </xf>
    <xf numFmtId="164" fontId="23" fillId="0" borderId="11" xfId="0" applyFont="1" applyFill="1" applyBorder="1" applyAlignment="1" applyProtection="1">
      <alignment vertical="center" wrapText="1"/>
      <protection/>
    </xf>
    <xf numFmtId="167" fontId="23" fillId="0" borderId="14" xfId="0" applyNumberFormat="1" applyFont="1" applyFill="1" applyBorder="1" applyAlignment="1" applyProtection="1">
      <alignment horizontal="right" vertical="center"/>
      <protection/>
    </xf>
    <xf numFmtId="167" fontId="24" fillId="18" borderId="11" xfId="0" applyNumberFormat="1" applyFont="1" applyFill="1" applyBorder="1" applyAlignment="1" applyProtection="1">
      <alignment horizontal="right" vertical="center"/>
      <protection/>
    </xf>
    <xf numFmtId="167" fontId="37" fillId="0" borderId="0" xfId="0" applyNumberFormat="1" applyFont="1" applyFill="1" applyBorder="1" applyAlignment="1" applyProtection="1">
      <alignment/>
      <protection/>
    </xf>
    <xf numFmtId="164" fontId="23" fillId="0" borderId="11" xfId="0" applyFont="1" applyFill="1" applyBorder="1" applyAlignment="1" applyProtection="1">
      <alignment vertical="center"/>
      <protection/>
    </xf>
    <xf numFmtId="167" fontId="23" fillId="6" borderId="11" xfId="0" applyNumberFormat="1" applyFont="1" applyFill="1" applyBorder="1" applyAlignment="1" applyProtection="1">
      <alignment horizontal="right" vertical="center"/>
      <protection/>
    </xf>
    <xf numFmtId="167" fontId="23" fillId="0" borderId="27" xfId="0" applyNumberFormat="1" applyFont="1" applyFill="1" applyBorder="1" applyAlignment="1" applyProtection="1">
      <alignment horizontal="right" vertical="center"/>
      <protection/>
    </xf>
    <xf numFmtId="167" fontId="23" fillId="6" borderId="27" xfId="0" applyNumberFormat="1" applyFont="1" applyFill="1" applyBorder="1" applyAlignment="1" applyProtection="1">
      <alignment horizontal="right" vertical="center"/>
      <protection/>
    </xf>
    <xf numFmtId="166" fontId="24" fillId="0" borderId="25" xfId="0" applyNumberFormat="1" applyFont="1" applyFill="1" applyBorder="1" applyAlignment="1" applyProtection="1">
      <alignment horizontal="right" vertical="center" wrapText="1"/>
      <protection/>
    </xf>
    <xf numFmtId="167" fontId="23" fillId="0" borderId="28" xfId="0" applyNumberFormat="1" applyFont="1" applyFill="1" applyBorder="1" applyAlignment="1" applyProtection="1">
      <alignment horizontal="right" vertical="center" wrapText="1"/>
      <protection/>
    </xf>
    <xf numFmtId="167" fontId="23" fillId="2" borderId="25" xfId="0" applyNumberFormat="1" applyFont="1" applyFill="1" applyBorder="1" applyAlignment="1" applyProtection="1">
      <alignment horizontal="right" vertical="center" wrapText="1"/>
      <protection/>
    </xf>
    <xf numFmtId="172" fontId="23" fillId="0" borderId="11" xfId="19" applyNumberFormat="1" applyFont="1" applyFill="1" applyBorder="1" applyAlignment="1" applyProtection="1">
      <alignment horizontal="right" vertical="center"/>
      <protection/>
    </xf>
    <xf numFmtId="172" fontId="23" fillId="2" borderId="11" xfId="19" applyNumberFormat="1" applyFont="1" applyFill="1" applyBorder="1" applyAlignment="1" applyProtection="1">
      <alignment horizontal="right" vertical="center"/>
      <protection/>
    </xf>
    <xf numFmtId="164" fontId="23" fillId="0" borderId="0" xfId="0" applyFont="1" applyFill="1" applyBorder="1" applyAlignment="1" applyProtection="1">
      <alignment horizontal="right" vertical="center" wrapText="1"/>
      <protection/>
    </xf>
    <xf numFmtId="172" fontId="23" fillId="0" borderId="0" xfId="19" applyNumberFormat="1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 wrapText="1"/>
      <protection/>
    </xf>
    <xf numFmtId="164" fontId="24" fillId="18" borderId="14" xfId="0" applyFont="1" applyFill="1" applyBorder="1" applyAlignment="1" applyProtection="1">
      <alignment horizontal="center" vertical="center" wrapText="1"/>
      <protection/>
    </xf>
    <xf numFmtId="164" fontId="23" fillId="0" borderId="13" xfId="0" applyFont="1" applyFill="1" applyBorder="1" applyAlignment="1" applyProtection="1">
      <alignment vertical="center" wrapText="1"/>
      <protection/>
    </xf>
    <xf numFmtId="167" fontId="23" fillId="0" borderId="13" xfId="0" applyNumberFormat="1" applyFont="1" applyFill="1" applyBorder="1" applyAlignment="1" applyProtection="1">
      <alignment horizontal="right" vertical="center"/>
      <protection/>
    </xf>
    <xf numFmtId="167" fontId="24" fillId="18" borderId="14" xfId="0" applyNumberFormat="1" applyFont="1" applyFill="1" applyBorder="1" applyAlignment="1" applyProtection="1">
      <alignment horizontal="right" vertical="center"/>
      <protection/>
    </xf>
    <xf numFmtId="164" fontId="23" fillId="0" borderId="29" xfId="0" applyFont="1" applyFill="1" applyBorder="1" applyAlignment="1" applyProtection="1">
      <alignment horizontal="left" vertical="center" wrapText="1"/>
      <protection/>
    </xf>
    <xf numFmtId="167" fontId="23" fillId="2" borderId="29" xfId="0" applyNumberFormat="1" applyFont="1" applyFill="1" applyBorder="1" applyAlignment="1" applyProtection="1">
      <alignment horizontal="right" vertical="center"/>
      <protection/>
    </xf>
    <xf numFmtId="167" fontId="23" fillId="0" borderId="29" xfId="0" applyNumberFormat="1" applyFont="1" applyFill="1" applyBorder="1" applyAlignment="1" applyProtection="1">
      <alignment horizontal="right" vertical="center"/>
      <protection/>
    </xf>
    <xf numFmtId="167" fontId="23" fillId="2" borderId="12" xfId="0" applyNumberFormat="1" applyFont="1" applyFill="1" applyBorder="1" applyAlignment="1" applyProtection="1">
      <alignment horizontal="right" vertical="center"/>
      <protection/>
    </xf>
    <xf numFmtId="167" fontId="23" fillId="0" borderId="19" xfId="0" applyNumberFormat="1" applyFont="1" applyFill="1" applyBorder="1" applyAlignment="1" applyProtection="1">
      <alignment horizontal="right" vertical="center" wrapText="1"/>
      <protection/>
    </xf>
    <xf numFmtId="164" fontId="24" fillId="0" borderId="11" xfId="0" applyFont="1" applyFill="1" applyBorder="1" applyAlignment="1" applyProtection="1">
      <alignment horizontal="right" vertical="center"/>
      <protection/>
    </xf>
    <xf numFmtId="164" fontId="23" fillId="0" borderId="30" xfId="0" applyFont="1" applyBorder="1" applyAlignment="1" applyProtection="1">
      <alignment/>
      <protection/>
    </xf>
    <xf numFmtId="164" fontId="24" fillId="0" borderId="31" xfId="0" applyFont="1" applyBorder="1" applyAlignment="1" applyProtection="1">
      <alignment horizontal="center" vertical="center" wrapText="1"/>
      <protection/>
    </xf>
    <xf numFmtId="167" fontId="23" fillId="0" borderId="11" xfId="0" applyNumberFormat="1" applyFont="1" applyBorder="1" applyAlignment="1" applyProtection="1">
      <alignment horizontal="right" vertical="center"/>
      <protection/>
    </xf>
    <xf numFmtId="167" fontId="23" fillId="6" borderId="12" xfId="0" applyNumberFormat="1" applyFont="1" applyFill="1" applyBorder="1" applyAlignment="1" applyProtection="1">
      <alignment horizontal="right" vertical="center"/>
      <protection/>
    </xf>
    <xf numFmtId="164" fontId="23" fillId="0" borderId="12" xfId="0" applyFont="1" applyFill="1" applyBorder="1" applyAlignment="1" applyProtection="1">
      <alignment vertical="center" wrapText="1"/>
      <protection/>
    </xf>
    <xf numFmtId="167" fontId="23" fillId="0" borderId="12" xfId="0" applyNumberFormat="1" applyFont="1" applyBorder="1" applyAlignment="1" applyProtection="1">
      <alignment horizontal="right" vertical="center"/>
      <protection/>
    </xf>
    <xf numFmtId="167" fontId="23" fillId="10" borderId="14" xfId="0" applyNumberFormat="1" applyFont="1" applyFill="1" applyBorder="1" applyAlignment="1" applyProtection="1">
      <alignment horizontal="right" vertical="center"/>
      <protection/>
    </xf>
    <xf numFmtId="166" fontId="22" fillId="0" borderId="0" xfId="0" applyNumberFormat="1" applyFont="1" applyFill="1" applyBorder="1" applyAlignment="1" applyProtection="1">
      <alignment horizontal="center" vertical="center" wrapText="1"/>
      <protection/>
    </xf>
    <xf numFmtId="167" fontId="24" fillId="0" borderId="11" xfId="0" applyNumberFormat="1" applyFont="1" applyBorder="1" applyAlignment="1" applyProtection="1">
      <alignment horizontal="center" vertical="center" wrapText="1"/>
      <protection/>
    </xf>
    <xf numFmtId="167" fontId="24" fillId="0" borderId="11" xfId="0" applyNumberFormat="1" applyFont="1" applyFill="1" applyBorder="1" applyAlignment="1" applyProtection="1">
      <alignment horizontal="center" vertical="center" wrapText="1"/>
      <protection/>
    </xf>
    <xf numFmtId="166" fontId="23" fillId="0" borderId="11" xfId="0" applyNumberFormat="1" applyFont="1" applyFill="1" applyBorder="1" applyAlignment="1" applyProtection="1">
      <alignment horizontal="left" vertical="center" wrapText="1"/>
      <protection/>
    </xf>
    <xf numFmtId="164" fontId="23" fillId="0" borderId="0" xfId="0" applyFont="1" applyFill="1" applyAlignment="1" applyProtection="1">
      <alignment horizontal="right"/>
      <protection/>
    </xf>
    <xf numFmtId="166" fontId="22" fillId="0" borderId="11" xfId="0" applyNumberFormat="1" applyFont="1" applyFill="1" applyBorder="1" applyAlignment="1" applyProtection="1">
      <alignment horizontal="center" vertical="center" wrapText="1"/>
      <protection/>
    </xf>
    <xf numFmtId="167" fontId="0" fillId="0" borderId="11" xfId="0" applyNumberForma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 applyProtection="1">
      <alignment horizontal="center" wrapText="1"/>
      <protection/>
    </xf>
    <xf numFmtId="164" fontId="24" fillId="0" borderId="0" xfId="0" applyFont="1" applyAlignment="1" applyProtection="1">
      <alignment/>
      <protection/>
    </xf>
    <xf numFmtId="164" fontId="23" fillId="0" borderId="11" xfId="0" applyFont="1" applyBorder="1" applyAlignment="1" applyProtection="1">
      <alignment wrapText="1"/>
      <protection/>
    </xf>
    <xf numFmtId="168" fontId="23" fillId="10" borderId="11" xfId="0" applyNumberFormat="1" applyFont="1" applyFill="1" applyBorder="1" applyAlignment="1" applyProtection="1">
      <alignment horizontal="right" vertical="center"/>
      <protection locked="0"/>
    </xf>
    <xf numFmtId="167" fontId="23" fillId="2" borderId="31" xfId="0" applyNumberFormat="1" applyFont="1" applyFill="1" applyBorder="1" applyAlignment="1" applyProtection="1">
      <alignment horizontal="right" vertical="center"/>
      <protection/>
    </xf>
    <xf numFmtId="164" fontId="23" fillId="0" borderId="0" xfId="0" applyFont="1" applyAlignment="1" applyProtection="1">
      <alignment/>
      <protection locked="0"/>
    </xf>
    <xf numFmtId="164" fontId="23" fillId="0" borderId="0" xfId="0" applyFont="1" applyAlignment="1" applyProtection="1">
      <alignment horizontal="left" vertical="center"/>
      <protection/>
    </xf>
    <xf numFmtId="164" fontId="31" fillId="0" borderId="0" xfId="0" applyFont="1" applyAlignment="1" applyProtection="1">
      <alignment horizontal="left" vertical="center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Neutrale" xfId="50"/>
    <cellStyle name="Normale_Anziani" xfId="51"/>
    <cellStyle name="Normale_Foglio1" xfId="52"/>
    <cellStyle name="Nota" xfId="53"/>
    <cellStyle name="Outpu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Costo per area di intervento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CD5B5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Sintesi!$A$11:$A$19</c:f>
              <c:strCache/>
            </c:strRef>
          </c:cat>
          <c:val>
            <c:numRef>
              <c:f>Sintesi!$J$11:$J$19</c:f>
              <c:numCache/>
            </c:numRef>
          </c:val>
          <c:shape val="cylinder"/>
        </c:ser>
        <c:shape val="box"/>
        <c:axId val="6891446"/>
        <c:axId val="62023015"/>
      </c:bar3D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CE083B"/>
                </a:solidFill>
              </a:defRPr>
            </a:pPr>
          </a:p>
        </c:txPr>
        <c:crossAx val="62023015"/>
        <c:crossesAt val="0"/>
        <c:auto val="1"/>
        <c:lblOffset val="100"/>
        <c:noMultiLvlLbl val="0"/>
      </c:catAx>
      <c:valAx>
        <c:axId val="620230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914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Costo per tipologia di gestione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CD5B5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Sintesi!$B$55:$J$55</c:f>
              <c:strCache/>
            </c:strRef>
          </c:cat>
          <c:val>
            <c:numRef>
              <c:f>Sintesi!$B$66:$J$66</c:f>
              <c:numCache/>
            </c:numRef>
          </c:val>
          <c:shape val="cylinder"/>
        </c:ser>
        <c:shape val="box"/>
        <c:axId val="21336224"/>
        <c:axId val="57808289"/>
      </c:bar3D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788D85"/>
                </a:solidFill>
              </a:defRPr>
            </a:pPr>
          </a:p>
        </c:txPr>
        <c:crossAx val="57808289"/>
        <c:crossesAt val="0"/>
        <c:auto val="1"/>
        <c:lblOffset val="100"/>
        <c:noMultiLvlLbl val="0"/>
      </c:catAx>
      <c:valAx>
        <c:axId val="57808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36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Distribuzione % dei canali di finanziamento a copertura dei costi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CD5B5"/>
            </a:solidFill>
            <a:ln w="3175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CD5B5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CD5B5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CD5B5"/>
              </a:soli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Sintesi!$B$39:$G$39</c:f>
              <c:strCache/>
            </c:strRef>
          </c:cat>
          <c:val>
            <c:numRef>
              <c:f>Sintesi!$B$50:$G$50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8</xdr:row>
      <xdr:rowOff>114300</xdr:rowOff>
    </xdr:from>
    <xdr:to>
      <xdr:col>12</xdr:col>
      <xdr:colOff>161925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23825" y="1943100"/>
        <a:ext cx="10096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285750</xdr:colOff>
      <xdr:row>28</xdr:row>
      <xdr:rowOff>95250</xdr:rowOff>
    </xdr:from>
    <xdr:to>
      <xdr:col>12</xdr:col>
      <xdr:colOff>323850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285750" y="5953125"/>
        <a:ext cx="100965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304800</xdr:colOff>
      <xdr:row>48</xdr:row>
      <xdr:rowOff>57150</xdr:rowOff>
    </xdr:from>
    <xdr:to>
      <xdr:col>12</xdr:col>
      <xdr:colOff>342900</xdr:colOff>
      <xdr:row>67</xdr:row>
      <xdr:rowOff>152400</xdr:rowOff>
    </xdr:to>
    <xdr:graphicFrame>
      <xdr:nvGraphicFramePr>
        <xdr:cNvPr id="3" name="Chart 3"/>
        <xdr:cNvGraphicFramePr/>
      </xdr:nvGraphicFramePr>
      <xdr:xfrm>
        <a:off x="304800" y="9877425"/>
        <a:ext cx="100965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.bini@comune.pioltello.mi.it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874"/>
  <sheetViews>
    <sheetView workbookViewId="0" topLeftCell="A1">
      <pane xSplit="2" ySplit="9" topLeftCell="O18" activePane="bottomRight" state="frozen"/>
      <selection pane="topLeft" activeCell="A1" sqref="A1"/>
      <selection pane="topRight" activeCell="O1" sqref="O1"/>
      <selection pane="bottomLeft" activeCell="A18" sqref="A18"/>
      <selection pane="bottomRight" activeCell="O20" sqref="O20"/>
    </sheetView>
  </sheetViews>
  <sheetFormatPr defaultColWidth="9.140625" defaultRowHeight="12.75"/>
  <cols>
    <col min="1" max="2" width="29.7109375" style="1" customWidth="1"/>
    <col min="3" max="21" width="19.7109375" style="1" customWidth="1"/>
    <col min="22" max="22" width="2.7109375" style="1" customWidth="1"/>
    <col min="23" max="23" width="32.7109375" style="1" customWidth="1"/>
    <col min="24" max="24" width="55.7109375" style="1" customWidth="1"/>
    <col min="25" max="107" width="9.140625" style="1" customWidth="1"/>
    <col min="108" max="109" width="10.28125" style="1" customWidth="1"/>
    <col min="110" max="110" width="22.7109375" style="1" customWidth="1"/>
    <col min="111" max="112" width="9.140625" style="1" customWidth="1"/>
    <col min="113" max="113" width="12.421875" style="1" customWidth="1"/>
    <col min="114" max="114" width="18.7109375" style="1" customWidth="1"/>
    <col min="115" max="16384" width="9.140625" style="1" customWidth="1"/>
  </cols>
  <sheetData>
    <row r="1" spans="1:20" s="6" customFormat="1" ht="24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6" customFormat="1" ht="18" customHeight="1">
      <c r="A2" s="7" t="s">
        <v>1</v>
      </c>
      <c r="B2" s="8" t="s">
        <v>2</v>
      </c>
      <c r="C2" s="9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7" ht="18" customHeight="1">
      <c r="A3" s="7" t="s">
        <v>3</v>
      </c>
      <c r="B3" s="8" t="s">
        <v>4</v>
      </c>
      <c r="C3" s="10"/>
      <c r="D3" s="10"/>
      <c r="E3" s="11"/>
      <c r="F3" s="11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</row>
    <row r="4" spans="1:22" ht="18" customHeight="1">
      <c r="A4" s="7" t="s">
        <v>5</v>
      </c>
      <c r="B4" s="8" t="s">
        <v>6</v>
      </c>
      <c r="C4" s="12"/>
      <c r="D4" s="10"/>
      <c r="E4" s="11"/>
      <c r="F4" s="11"/>
      <c r="G4" s="11"/>
      <c r="H4" s="13"/>
      <c r="I4" s="11"/>
      <c r="J4" s="11"/>
      <c r="K4" s="10"/>
      <c r="L4" s="10"/>
      <c r="M4" s="10"/>
      <c r="N4" s="10"/>
      <c r="O4" s="10"/>
      <c r="P4" s="10"/>
      <c r="Q4" s="10"/>
      <c r="V4" s="14"/>
    </row>
    <row r="5" spans="1:20" ht="18" customHeight="1">
      <c r="A5" s="7" t="s">
        <v>7</v>
      </c>
      <c r="B5" s="15">
        <f>IF(ISERROR(VLOOKUP(B4,DD132:DE1769,2,FALSE))," ",VLOOKUP(B4,DD132:DE1769,2,FALSE))</f>
        <v>15175</v>
      </c>
      <c r="C5" s="16"/>
      <c r="D5" s="16"/>
      <c r="E5" s="5"/>
      <c r="F5" s="5"/>
      <c r="G5" s="17"/>
      <c r="H5" s="17"/>
      <c r="I5" s="17"/>
      <c r="J5" s="17"/>
      <c r="K5" s="17"/>
      <c r="L5" s="17"/>
      <c r="M5" s="17"/>
      <c r="N5" s="17"/>
      <c r="O5" s="18"/>
      <c r="P5" s="16"/>
      <c r="Q5" s="19"/>
      <c r="R5" s="20"/>
      <c r="S5" s="20"/>
      <c r="T5" s="20"/>
    </row>
    <row r="6" spans="1:20" s="6" customFormat="1" ht="18" customHeight="1">
      <c r="A6" s="7" t="s">
        <v>8</v>
      </c>
      <c r="B6" s="21">
        <v>2010</v>
      </c>
      <c r="C6" s="3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2:20" ht="12" customHeight="1">
      <c r="B7" s="11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4"/>
      <c r="Q7" s="19"/>
      <c r="R7" s="20"/>
      <c r="S7" s="20"/>
      <c r="T7" s="20"/>
    </row>
    <row r="8" spans="1:24" s="28" customFormat="1" ht="18" customHeight="1">
      <c r="A8" s="26" t="s">
        <v>9</v>
      </c>
      <c r="B8" s="26"/>
      <c r="C8" s="26" t="s">
        <v>10</v>
      </c>
      <c r="D8" s="26"/>
      <c r="E8" s="26"/>
      <c r="F8" s="26"/>
      <c r="G8" s="26"/>
      <c r="H8" s="26"/>
      <c r="I8" s="26"/>
      <c r="J8" s="26"/>
      <c r="K8" s="26"/>
      <c r="L8" s="26"/>
      <c r="M8" s="26" t="s">
        <v>11</v>
      </c>
      <c r="N8" s="27" t="s">
        <v>12</v>
      </c>
      <c r="O8" s="26" t="s">
        <v>13</v>
      </c>
      <c r="P8" s="26"/>
      <c r="Q8" s="26"/>
      <c r="R8" s="26"/>
      <c r="S8" s="26"/>
      <c r="T8" s="26"/>
      <c r="U8" s="26"/>
      <c r="W8" s="29" t="s">
        <v>14</v>
      </c>
      <c r="X8" s="30" t="s">
        <v>15</v>
      </c>
    </row>
    <row r="9" spans="1:24" s="33" customFormat="1" ht="114" customHeight="1">
      <c r="A9" s="26" t="s">
        <v>16</v>
      </c>
      <c r="B9" s="26" t="s">
        <v>17</v>
      </c>
      <c r="C9" s="26" t="s">
        <v>18</v>
      </c>
      <c r="D9" s="26" t="s">
        <v>19</v>
      </c>
      <c r="E9" s="26" t="s">
        <v>20</v>
      </c>
      <c r="F9" s="26" t="s">
        <v>21</v>
      </c>
      <c r="G9" s="27" t="s">
        <v>22</v>
      </c>
      <c r="H9" s="26" t="s">
        <v>23</v>
      </c>
      <c r="I9" s="26" t="s">
        <v>24</v>
      </c>
      <c r="J9" s="26" t="s">
        <v>25</v>
      </c>
      <c r="K9" s="26" t="s">
        <v>26</v>
      </c>
      <c r="L9" s="31" t="s">
        <v>27</v>
      </c>
      <c r="M9" s="26"/>
      <c r="N9" s="27"/>
      <c r="O9" s="32" t="s">
        <v>28</v>
      </c>
      <c r="P9" s="32" t="s">
        <v>29</v>
      </c>
      <c r="Q9" s="32" t="s">
        <v>30</v>
      </c>
      <c r="R9" s="32" t="s">
        <v>31</v>
      </c>
      <c r="S9" s="32" t="s">
        <v>32</v>
      </c>
      <c r="T9" s="32" t="s">
        <v>33</v>
      </c>
      <c r="U9" s="30" t="s">
        <v>34</v>
      </c>
      <c r="W9" s="29"/>
      <c r="X9" s="30"/>
    </row>
    <row r="10" spans="1:24" s="6" customFormat="1" ht="39" customHeight="1">
      <c r="A10" s="34" t="s">
        <v>35</v>
      </c>
      <c r="B10" s="35" t="s">
        <v>36</v>
      </c>
      <c r="C10" s="36">
        <v>15000</v>
      </c>
      <c r="D10" s="36"/>
      <c r="E10" s="37"/>
      <c r="F10" s="37"/>
      <c r="G10" s="37"/>
      <c r="H10" s="37"/>
      <c r="I10" s="36"/>
      <c r="J10" s="36"/>
      <c r="K10" s="36"/>
      <c r="L10" s="38">
        <f>SUM(C10:K10)</f>
        <v>15000</v>
      </c>
      <c r="M10" s="39">
        <v>12</v>
      </c>
      <c r="N10" s="40"/>
      <c r="O10" s="36">
        <v>15000</v>
      </c>
      <c r="P10" s="36"/>
      <c r="Q10" s="36"/>
      <c r="R10" s="36"/>
      <c r="S10" s="36"/>
      <c r="T10" s="36"/>
      <c r="U10" s="41">
        <f>SUM(O10:T10)</f>
        <v>15000</v>
      </c>
      <c r="V10" s="20"/>
      <c r="W10" s="42">
        <f>+U10-L10</f>
        <v>0</v>
      </c>
      <c r="X10" s="43"/>
    </row>
    <row r="11" spans="1:24" s="6" customFormat="1" ht="39" customHeight="1">
      <c r="A11" s="34" t="s">
        <v>37</v>
      </c>
      <c r="B11" s="35" t="s">
        <v>38</v>
      </c>
      <c r="C11" s="36"/>
      <c r="D11" s="36"/>
      <c r="E11" s="37"/>
      <c r="F11" s="37"/>
      <c r="G11" s="37"/>
      <c r="H11" s="37"/>
      <c r="I11" s="36"/>
      <c r="J11" s="36"/>
      <c r="K11" s="36"/>
      <c r="L11" s="38">
        <f>SUM(C11:K11)</f>
        <v>0</v>
      </c>
      <c r="M11" s="39"/>
      <c r="N11" s="40"/>
      <c r="O11" s="36"/>
      <c r="P11" s="36"/>
      <c r="Q11" s="36"/>
      <c r="R11" s="36"/>
      <c r="S11" s="36"/>
      <c r="T11" s="36"/>
      <c r="U11" s="41">
        <f>SUM(O11:T11)</f>
        <v>0</v>
      </c>
      <c r="V11" s="20"/>
      <c r="W11" s="42">
        <f>+U11-L11</f>
        <v>0</v>
      </c>
      <c r="X11" s="43"/>
    </row>
    <row r="12" spans="1:24" s="6" customFormat="1" ht="39" customHeight="1">
      <c r="A12" s="34" t="s">
        <v>39</v>
      </c>
      <c r="B12" s="35" t="s">
        <v>40</v>
      </c>
      <c r="C12" s="37"/>
      <c r="D12" s="36"/>
      <c r="E12" s="37"/>
      <c r="F12" s="37"/>
      <c r="G12" s="37"/>
      <c r="H12" s="36"/>
      <c r="I12" s="36"/>
      <c r="J12" s="36"/>
      <c r="K12" s="37"/>
      <c r="L12" s="38">
        <f>SUM(C12:K12)</f>
        <v>0</v>
      </c>
      <c r="M12" s="39"/>
      <c r="N12" s="40"/>
      <c r="O12" s="36"/>
      <c r="P12" s="36"/>
      <c r="Q12" s="36"/>
      <c r="R12" s="36"/>
      <c r="S12" s="36"/>
      <c r="T12" s="36"/>
      <c r="U12" s="41">
        <f>SUM(O12:T12)</f>
        <v>0</v>
      </c>
      <c r="V12" s="20"/>
      <c r="W12" s="42">
        <f>+U12-L12</f>
        <v>0</v>
      </c>
      <c r="X12" s="43"/>
    </row>
    <row r="13" spans="1:24" s="52" customFormat="1" ht="39" customHeight="1">
      <c r="A13" s="44" t="s">
        <v>41</v>
      </c>
      <c r="B13" s="45" t="s">
        <v>42</v>
      </c>
      <c r="C13" s="36">
        <v>9500</v>
      </c>
      <c r="D13" s="37"/>
      <c r="E13" s="46"/>
      <c r="F13" s="46"/>
      <c r="G13" s="46"/>
      <c r="H13" s="46"/>
      <c r="I13" s="36"/>
      <c r="J13" s="36"/>
      <c r="K13" s="46"/>
      <c r="L13" s="47">
        <f>SUM(C13:K13)</f>
        <v>9500</v>
      </c>
      <c r="M13" s="40"/>
      <c r="N13" s="39">
        <v>1</v>
      </c>
      <c r="O13" s="36">
        <v>9500</v>
      </c>
      <c r="P13" s="36"/>
      <c r="Q13" s="36"/>
      <c r="R13" s="36"/>
      <c r="S13" s="36"/>
      <c r="T13" s="36"/>
      <c r="U13" s="48">
        <f>SUM(O13:T13)</f>
        <v>9500</v>
      </c>
      <c r="V13" s="49"/>
      <c r="W13" s="50">
        <f>+U13-L13</f>
        <v>0</v>
      </c>
      <c r="X13" s="51"/>
    </row>
    <row r="14" spans="1:24" s="6" customFormat="1" ht="39" customHeight="1">
      <c r="A14" s="53" t="s">
        <v>43</v>
      </c>
      <c r="B14" s="53"/>
      <c r="C14" s="38">
        <f>SUM(C10:C13)</f>
        <v>24500</v>
      </c>
      <c r="D14" s="38">
        <f>SUM(D10:D13)</f>
        <v>0</v>
      </c>
      <c r="E14" s="38">
        <f>SUM(E10:E13)</f>
        <v>0</v>
      </c>
      <c r="F14" s="38">
        <f>SUM(F10:F13)</f>
        <v>0</v>
      </c>
      <c r="G14" s="38">
        <f>SUM(G10:G13)</f>
        <v>0</v>
      </c>
      <c r="H14" s="38">
        <f>SUM(H10:H13)</f>
        <v>0</v>
      </c>
      <c r="I14" s="38">
        <f>SUM(I10:I13)</f>
        <v>0</v>
      </c>
      <c r="J14" s="38">
        <f>SUM(J10:J13)</f>
        <v>0</v>
      </c>
      <c r="K14" s="38">
        <f>SUM(K10:K13)</f>
        <v>0</v>
      </c>
      <c r="L14" s="38">
        <f>SUM(L10:L13)</f>
        <v>24500</v>
      </c>
      <c r="M14" s="54">
        <f>SUM(M10:M13)</f>
        <v>12</v>
      </c>
      <c r="N14" s="54">
        <f>SUM(N10:N13)</f>
        <v>1</v>
      </c>
      <c r="O14" s="38">
        <f>SUM(O10:O13)</f>
        <v>24500</v>
      </c>
      <c r="P14" s="38">
        <f>SUM(P10:P13)</f>
        <v>0</v>
      </c>
      <c r="Q14" s="38">
        <f>SUM(Q10:Q13)</f>
        <v>0</v>
      </c>
      <c r="R14" s="38">
        <f>SUM(R10:R13)</f>
        <v>0</v>
      </c>
      <c r="S14" s="38">
        <f>SUM(S10:S13)</f>
        <v>0</v>
      </c>
      <c r="T14" s="38">
        <f>SUM(T10:T13)</f>
        <v>0</v>
      </c>
      <c r="U14" s="41">
        <f>SUM(U10:U13)</f>
        <v>24500</v>
      </c>
      <c r="V14" s="20"/>
      <c r="W14" s="42">
        <f>+U14-L14</f>
        <v>0</v>
      </c>
      <c r="X14" s="43"/>
    </row>
    <row r="15" spans="1:24" s="6" customFormat="1" ht="39" customHeight="1">
      <c r="A15" s="55" t="s">
        <v>44</v>
      </c>
      <c r="B15" s="56" t="s">
        <v>45</v>
      </c>
      <c r="C15" s="36"/>
      <c r="D15" s="36"/>
      <c r="E15" s="36"/>
      <c r="F15" s="36">
        <v>40944</v>
      </c>
      <c r="G15" s="36"/>
      <c r="H15" s="36"/>
      <c r="I15" s="36"/>
      <c r="J15" s="36"/>
      <c r="K15" s="36"/>
      <c r="L15" s="57">
        <f>SUM(C15:K15)</f>
        <v>40944</v>
      </c>
      <c r="M15" s="39">
        <v>47</v>
      </c>
      <c r="N15" s="40"/>
      <c r="O15" s="36">
        <v>40944</v>
      </c>
      <c r="P15" s="36"/>
      <c r="Q15" s="36"/>
      <c r="R15" s="36"/>
      <c r="S15" s="36"/>
      <c r="T15" s="36"/>
      <c r="U15" s="58">
        <f>SUM(O15:T15)</f>
        <v>40944</v>
      </c>
      <c r="V15" s="20"/>
      <c r="W15" s="59">
        <f>+U15-L15</f>
        <v>0</v>
      </c>
      <c r="X15" s="43"/>
    </row>
    <row r="16" spans="1:24" s="6" customFormat="1" ht="39" customHeight="1">
      <c r="A16" s="34" t="s">
        <v>46</v>
      </c>
      <c r="B16" s="35" t="s">
        <v>47</v>
      </c>
      <c r="C16" s="36"/>
      <c r="D16" s="36"/>
      <c r="E16" s="36"/>
      <c r="F16" s="36"/>
      <c r="G16" s="36"/>
      <c r="H16" s="36"/>
      <c r="I16" s="36"/>
      <c r="J16" s="36"/>
      <c r="K16" s="36"/>
      <c r="L16" s="38">
        <f>SUM(C16:K16)</f>
        <v>0</v>
      </c>
      <c r="M16" s="39"/>
      <c r="N16" s="40"/>
      <c r="O16" s="36"/>
      <c r="P16" s="36"/>
      <c r="Q16" s="36"/>
      <c r="R16" s="36"/>
      <c r="S16" s="36"/>
      <c r="T16" s="36"/>
      <c r="U16" s="41">
        <f>SUM(O16:T16)</f>
        <v>0</v>
      </c>
      <c r="V16" s="20"/>
      <c r="W16" s="42">
        <f>+U16-L16</f>
        <v>0</v>
      </c>
      <c r="X16" s="43"/>
    </row>
    <row r="17" spans="1:24" s="6" customFormat="1" ht="39" customHeight="1">
      <c r="A17" s="34" t="s">
        <v>48</v>
      </c>
      <c r="B17" s="60" t="s">
        <v>49</v>
      </c>
      <c r="C17" s="36">
        <v>53294</v>
      </c>
      <c r="D17" s="36"/>
      <c r="E17" s="36"/>
      <c r="F17" s="36"/>
      <c r="G17" s="36"/>
      <c r="H17" s="36"/>
      <c r="I17" s="36"/>
      <c r="J17" s="36"/>
      <c r="K17" s="36"/>
      <c r="L17" s="61">
        <f>SUM(C17:K17)</f>
        <v>53294</v>
      </c>
      <c r="M17" s="39">
        <v>900</v>
      </c>
      <c r="N17" s="40"/>
      <c r="O17" s="36">
        <v>53294</v>
      </c>
      <c r="P17" s="36"/>
      <c r="Q17" s="36"/>
      <c r="R17" s="36"/>
      <c r="S17" s="36"/>
      <c r="T17" s="36"/>
      <c r="U17" s="41">
        <f>SUM(O17:T17)</f>
        <v>53294</v>
      </c>
      <c r="V17" s="20"/>
      <c r="W17" s="42">
        <f>+U17-L17</f>
        <v>0</v>
      </c>
      <c r="X17" s="43"/>
    </row>
    <row r="18" spans="1:24" s="6" customFormat="1" ht="39" customHeight="1">
      <c r="A18" s="34" t="s">
        <v>50</v>
      </c>
      <c r="B18" s="60" t="s">
        <v>51</v>
      </c>
      <c r="C18" s="36"/>
      <c r="D18" s="36"/>
      <c r="E18" s="36"/>
      <c r="F18" s="36">
        <v>113042</v>
      </c>
      <c r="G18" s="46"/>
      <c r="H18" s="36"/>
      <c r="I18" s="36"/>
      <c r="J18" s="36"/>
      <c r="K18" s="36"/>
      <c r="L18" s="61">
        <f>SUM(C18:K18)</f>
        <v>113042</v>
      </c>
      <c r="M18" s="39">
        <v>61</v>
      </c>
      <c r="N18" s="40"/>
      <c r="O18" s="36">
        <v>85867</v>
      </c>
      <c r="P18" s="36"/>
      <c r="Q18" s="36"/>
      <c r="R18" s="36"/>
      <c r="S18" s="36">
        <v>27175</v>
      </c>
      <c r="T18" s="36"/>
      <c r="U18" s="41">
        <f>SUM(O18:T18)</f>
        <v>113042</v>
      </c>
      <c r="V18" s="20"/>
      <c r="W18" s="42">
        <f>+U18-L18</f>
        <v>0</v>
      </c>
      <c r="X18" s="43"/>
    </row>
    <row r="19" spans="1:24" s="6" customFormat="1" ht="39" customHeight="1">
      <c r="A19" s="44" t="s">
        <v>52</v>
      </c>
      <c r="B19" s="60" t="s">
        <v>53</v>
      </c>
      <c r="C19" s="36"/>
      <c r="D19" s="36"/>
      <c r="E19" s="36"/>
      <c r="F19" s="36"/>
      <c r="G19" s="36"/>
      <c r="H19" s="36"/>
      <c r="I19" s="36"/>
      <c r="J19" s="36"/>
      <c r="K19" s="36"/>
      <c r="L19" s="61">
        <f>SUM(C19:K19)</f>
        <v>0</v>
      </c>
      <c r="M19" s="39"/>
      <c r="N19" s="40"/>
      <c r="O19" s="36"/>
      <c r="P19" s="36"/>
      <c r="Q19" s="36"/>
      <c r="R19" s="36"/>
      <c r="S19" s="36"/>
      <c r="T19" s="36"/>
      <c r="U19" s="41">
        <f>SUM(O19:T19)</f>
        <v>0</v>
      </c>
      <c r="V19" s="20"/>
      <c r="W19" s="42">
        <f>+U19-L19</f>
        <v>0</v>
      </c>
      <c r="X19" s="43"/>
    </row>
    <row r="20" spans="1:24" s="6" customFormat="1" ht="39" customHeight="1">
      <c r="A20" s="44" t="s">
        <v>54</v>
      </c>
      <c r="B20" s="45" t="s">
        <v>55</v>
      </c>
      <c r="C20" s="36"/>
      <c r="D20" s="36"/>
      <c r="E20" s="36"/>
      <c r="F20" s="36">
        <v>29510</v>
      </c>
      <c r="G20" s="36"/>
      <c r="H20" s="36"/>
      <c r="I20" s="36"/>
      <c r="J20" s="36"/>
      <c r="K20" s="36"/>
      <c r="L20" s="61">
        <f>SUM(C20:K20)</f>
        <v>29510</v>
      </c>
      <c r="M20" s="39">
        <v>14</v>
      </c>
      <c r="N20" s="40"/>
      <c r="O20" s="36">
        <v>19344</v>
      </c>
      <c r="P20" s="36">
        <v>10166</v>
      </c>
      <c r="Q20" s="36"/>
      <c r="R20" s="36"/>
      <c r="S20" s="36"/>
      <c r="T20" s="36"/>
      <c r="U20" s="41">
        <f>SUM(O20:T20)</f>
        <v>29510</v>
      </c>
      <c r="V20" s="20"/>
      <c r="W20" s="42">
        <f>+U20-L20</f>
        <v>0</v>
      </c>
      <c r="X20" s="43"/>
    </row>
    <row r="21" spans="1:24" s="6" customFormat="1" ht="39" customHeight="1">
      <c r="A21" s="44" t="s">
        <v>56</v>
      </c>
      <c r="B21" s="45" t="s">
        <v>57</v>
      </c>
      <c r="C21" s="36">
        <v>14645</v>
      </c>
      <c r="D21" s="36"/>
      <c r="E21" s="36"/>
      <c r="F21" s="36"/>
      <c r="G21" s="36"/>
      <c r="H21" s="36"/>
      <c r="I21" s="36"/>
      <c r="J21" s="36"/>
      <c r="K21" s="36"/>
      <c r="L21" s="62">
        <f>SUM(C21:K21)</f>
        <v>14645</v>
      </c>
      <c r="M21" s="39"/>
      <c r="N21" s="40"/>
      <c r="O21" s="36">
        <v>14645</v>
      </c>
      <c r="P21" s="36"/>
      <c r="Q21" s="36"/>
      <c r="R21" s="36"/>
      <c r="S21" s="36"/>
      <c r="T21" s="36"/>
      <c r="U21" s="48">
        <f>SUM(O21:T21)</f>
        <v>14645</v>
      </c>
      <c r="V21" s="20"/>
      <c r="W21" s="50">
        <f>+U21-L21</f>
        <v>0</v>
      </c>
      <c r="X21" s="43"/>
    </row>
    <row r="22" spans="1:24" s="6" customFormat="1" ht="39" customHeight="1">
      <c r="A22" s="53" t="s">
        <v>43</v>
      </c>
      <c r="B22" s="53"/>
      <c r="C22" s="38">
        <f>SUM(C15:C21)</f>
        <v>67939</v>
      </c>
      <c r="D22" s="38">
        <f>SUM(D15:D21)</f>
        <v>0</v>
      </c>
      <c r="E22" s="38">
        <f>SUM(E15:E21)</f>
        <v>0</v>
      </c>
      <c r="F22" s="38">
        <f>SUM(F15:F21)</f>
        <v>183496</v>
      </c>
      <c r="G22" s="38">
        <f>SUM(G15:G21)</f>
        <v>0</v>
      </c>
      <c r="H22" s="38">
        <f>SUM(H15:H21)</f>
        <v>0</v>
      </c>
      <c r="I22" s="38">
        <f>SUM(I15:I21)</f>
        <v>0</v>
      </c>
      <c r="J22" s="38">
        <f>SUM(J15:J21)</f>
        <v>0</v>
      </c>
      <c r="K22" s="38">
        <f>SUM(K15:K21)</f>
        <v>0</v>
      </c>
      <c r="L22" s="38">
        <f>SUM(L15:L21)</f>
        <v>251435</v>
      </c>
      <c r="M22" s="54">
        <f>SUM(M15:M21)</f>
        <v>1022</v>
      </c>
      <c r="N22" s="54"/>
      <c r="O22" s="38">
        <f>SUM(O15:O21)</f>
        <v>214094</v>
      </c>
      <c r="P22" s="38">
        <f>SUM(P15:P21)</f>
        <v>10166</v>
      </c>
      <c r="Q22" s="38">
        <f>SUM(Q15:Q21)</f>
        <v>0</v>
      </c>
      <c r="R22" s="38">
        <f>SUM(R15:R21)</f>
        <v>0</v>
      </c>
      <c r="S22" s="38">
        <f>SUM(S15:S21)</f>
        <v>27175</v>
      </c>
      <c r="T22" s="38">
        <f>SUM(T15:T21)</f>
        <v>0</v>
      </c>
      <c r="U22" s="38">
        <f>SUM(U15:U21)</f>
        <v>251435</v>
      </c>
      <c r="V22" s="20"/>
      <c r="W22" s="42">
        <f>+U22-L22</f>
        <v>0</v>
      </c>
      <c r="X22" s="43"/>
    </row>
    <row r="23" spans="1:24" s="6" customFormat="1" ht="39" customHeight="1">
      <c r="A23" s="55" t="s">
        <v>58</v>
      </c>
      <c r="B23" s="63" t="s">
        <v>59</v>
      </c>
      <c r="C23" s="36"/>
      <c r="D23" s="36"/>
      <c r="E23" s="36"/>
      <c r="F23" s="36"/>
      <c r="G23" s="36"/>
      <c r="H23" s="36"/>
      <c r="I23" s="36"/>
      <c r="J23" s="36"/>
      <c r="K23" s="36"/>
      <c r="L23" s="57">
        <f>SUM(C23:K23)</f>
        <v>0</v>
      </c>
      <c r="M23" s="39"/>
      <c r="N23" s="40"/>
      <c r="O23" s="36"/>
      <c r="P23" s="36"/>
      <c r="Q23" s="36"/>
      <c r="R23" s="36"/>
      <c r="S23" s="36"/>
      <c r="T23" s="36"/>
      <c r="U23" s="58">
        <f>SUM(O23:T23)</f>
        <v>0</v>
      </c>
      <c r="V23" s="20"/>
      <c r="W23" s="59">
        <f>+U23-L23</f>
        <v>0</v>
      </c>
      <c r="X23" s="43"/>
    </row>
    <row r="24" spans="1:24" s="6" customFormat="1" ht="39" customHeight="1">
      <c r="A24" s="34" t="s">
        <v>60</v>
      </c>
      <c r="B24" s="45" t="s">
        <v>61</v>
      </c>
      <c r="C24" s="36"/>
      <c r="D24" s="36"/>
      <c r="E24" s="36"/>
      <c r="F24" s="36"/>
      <c r="G24" s="36"/>
      <c r="H24" s="36"/>
      <c r="I24" s="36"/>
      <c r="J24" s="36"/>
      <c r="K24" s="36"/>
      <c r="L24" s="38">
        <f>SUM(C24:K24)</f>
        <v>0</v>
      </c>
      <c r="M24" s="39"/>
      <c r="N24" s="40"/>
      <c r="O24" s="36"/>
      <c r="P24" s="36"/>
      <c r="Q24" s="36"/>
      <c r="R24" s="36"/>
      <c r="S24" s="36"/>
      <c r="T24" s="36"/>
      <c r="U24" s="41">
        <f>SUM(O24:T24)</f>
        <v>0</v>
      </c>
      <c r="V24" s="20"/>
      <c r="W24" s="42">
        <f>+U24-L24</f>
        <v>0</v>
      </c>
      <c r="X24" s="43"/>
    </row>
    <row r="25" spans="1:24" s="6" customFormat="1" ht="39" customHeight="1">
      <c r="A25" s="44" t="s">
        <v>62</v>
      </c>
      <c r="B25" s="45" t="s">
        <v>63</v>
      </c>
      <c r="C25" s="36"/>
      <c r="D25" s="36"/>
      <c r="E25" s="36"/>
      <c r="F25" s="36"/>
      <c r="G25" s="36"/>
      <c r="H25" s="36"/>
      <c r="I25" s="36"/>
      <c r="J25" s="36"/>
      <c r="K25" s="36"/>
      <c r="L25" s="47">
        <f>SUM(C25:K25)</f>
        <v>0</v>
      </c>
      <c r="M25" s="39"/>
      <c r="N25" s="40"/>
      <c r="O25" s="36"/>
      <c r="P25" s="36"/>
      <c r="Q25" s="36"/>
      <c r="R25" s="36"/>
      <c r="S25" s="36"/>
      <c r="T25" s="36"/>
      <c r="U25" s="48">
        <f>SUM(O25:T25)</f>
        <v>0</v>
      </c>
      <c r="V25" s="20"/>
      <c r="W25" s="50">
        <f>+U25-L25</f>
        <v>0</v>
      </c>
      <c r="X25" s="43"/>
    </row>
    <row r="26" spans="1:24" s="6" customFormat="1" ht="39" customHeight="1">
      <c r="A26" s="53" t="s">
        <v>43</v>
      </c>
      <c r="B26" s="53"/>
      <c r="C26" s="38">
        <f>SUM(C23:C25)</f>
        <v>0</v>
      </c>
      <c r="D26" s="38">
        <f>SUM(D23:D25)</f>
        <v>0</v>
      </c>
      <c r="E26" s="38">
        <f>SUM(E23:E25)</f>
        <v>0</v>
      </c>
      <c r="F26" s="38">
        <f>SUM(F23:F25)</f>
        <v>0</v>
      </c>
      <c r="G26" s="38">
        <f>SUM(G23:G25)</f>
        <v>0</v>
      </c>
      <c r="H26" s="38">
        <f>SUM(H23:H25)</f>
        <v>0</v>
      </c>
      <c r="I26" s="38">
        <f>SUM(I23:I25)</f>
        <v>0</v>
      </c>
      <c r="J26" s="38">
        <f>SUM(J23:J25)</f>
        <v>0</v>
      </c>
      <c r="K26" s="38">
        <f>SUM(K23:K25)</f>
        <v>0</v>
      </c>
      <c r="L26" s="38">
        <f>SUM(L23:L25)</f>
        <v>0</v>
      </c>
      <c r="M26" s="54">
        <f>SUM(M23:M25)</f>
        <v>0</v>
      </c>
      <c r="N26" s="54"/>
      <c r="O26" s="38">
        <f>SUM(O23:O25)</f>
        <v>0</v>
      </c>
      <c r="P26" s="38">
        <f>SUM(P23:P25)</f>
        <v>0</v>
      </c>
      <c r="Q26" s="38">
        <f>SUM(Q23:Q25)</f>
        <v>0</v>
      </c>
      <c r="R26" s="38">
        <f>SUM(R23:R25)</f>
        <v>0</v>
      </c>
      <c r="S26" s="38">
        <f>SUM(S23:S25)</f>
        <v>0</v>
      </c>
      <c r="T26" s="38">
        <f>SUM(T23:T25)</f>
        <v>0</v>
      </c>
      <c r="U26" s="38">
        <f>SUM(U23:U25)</f>
        <v>0</v>
      </c>
      <c r="V26" s="20"/>
      <c r="W26" s="42">
        <f>+U26-L26</f>
        <v>0</v>
      </c>
      <c r="X26" s="43"/>
    </row>
    <row r="27" spans="1:47" s="67" customFormat="1" ht="39" customHeight="1">
      <c r="A27" s="64" t="s">
        <v>64</v>
      </c>
      <c r="B27" s="64"/>
      <c r="C27" s="65">
        <f>SUM(C14,C22,C26)</f>
        <v>92439</v>
      </c>
      <c r="D27" s="65">
        <f>SUM(D14,D22,D26)</f>
        <v>0</v>
      </c>
      <c r="E27" s="65">
        <f>SUM(E14,E22,E26)</f>
        <v>0</v>
      </c>
      <c r="F27" s="65">
        <f>SUM(F14,F22,F26)</f>
        <v>183496</v>
      </c>
      <c r="G27" s="65">
        <f>SUM(G14,G22,G26)</f>
        <v>0</v>
      </c>
      <c r="H27" s="65">
        <f>SUM(H14,H22,H26)</f>
        <v>0</v>
      </c>
      <c r="I27" s="65">
        <f>SUM(I14,I22,I26)</f>
        <v>0</v>
      </c>
      <c r="J27" s="65">
        <f>SUM(J14,J22,J26)</f>
        <v>0</v>
      </c>
      <c r="K27" s="65">
        <f>SUM(K14,K22,K26)</f>
        <v>0</v>
      </c>
      <c r="L27" s="65">
        <f>SUM(L14,L22,L26)</f>
        <v>275935</v>
      </c>
      <c r="M27" s="66">
        <f>SUM(M14,M22,M26)</f>
        <v>1034</v>
      </c>
      <c r="N27" s="66">
        <f>SUM(N14,N22,N26)</f>
        <v>1</v>
      </c>
      <c r="O27" s="65">
        <f>SUM(O14,O22,O26)</f>
        <v>238594</v>
      </c>
      <c r="P27" s="65">
        <f>SUM(P14,P22,P26)</f>
        <v>10166</v>
      </c>
      <c r="Q27" s="65">
        <f>SUM(Q14,Q22,Q26)</f>
        <v>0</v>
      </c>
      <c r="R27" s="65">
        <f>SUM(R14,R22,R26)</f>
        <v>0</v>
      </c>
      <c r="S27" s="65">
        <f>SUM(S14,S22,S26)</f>
        <v>27175</v>
      </c>
      <c r="T27" s="65">
        <f>SUM(T14,T22,T26)</f>
        <v>0</v>
      </c>
      <c r="U27" s="65">
        <f>SUM(U14,U22,U26)</f>
        <v>275935</v>
      </c>
      <c r="V27" s="49"/>
      <c r="W27" s="49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</row>
    <row r="28" spans="1:47" s="67" customFormat="1" ht="12.75">
      <c r="A28" s="52"/>
      <c r="B28" s="52"/>
      <c r="C28" s="68"/>
      <c r="D28" s="69"/>
      <c r="E28" s="69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</row>
    <row r="29" s="6" customFormat="1" ht="12.75"/>
    <row r="30" s="6" customFormat="1" ht="12.75"/>
    <row r="31" s="6" customFormat="1" ht="12.75"/>
    <row r="131" spans="108:114" ht="12.75" customHeight="1">
      <c r="DD131" s="70" t="s">
        <v>65</v>
      </c>
      <c r="DE131" s="70" t="s">
        <v>66</v>
      </c>
      <c r="DF131" s="71" t="s">
        <v>67</v>
      </c>
      <c r="DI131" s="72"/>
      <c r="DJ131" s="73" t="s">
        <v>68</v>
      </c>
    </row>
    <row r="132" spans="108:114" ht="12.75" customHeight="1">
      <c r="DD132" s="74" t="s">
        <v>69</v>
      </c>
      <c r="DE132" s="75">
        <v>98001</v>
      </c>
      <c r="DF132" s="76" t="s">
        <v>70</v>
      </c>
      <c r="DI132" s="77">
        <v>1</v>
      </c>
      <c r="DJ132" s="78" t="s">
        <v>71</v>
      </c>
    </row>
    <row r="133" spans="108:114" ht="12.75" customHeight="1">
      <c r="DD133" s="74" t="s">
        <v>72</v>
      </c>
      <c r="DE133" s="75">
        <v>97001</v>
      </c>
      <c r="DF133" s="76" t="s">
        <v>73</v>
      </c>
      <c r="DI133" s="76">
        <v>2</v>
      </c>
      <c r="DJ133" s="78" t="s">
        <v>74</v>
      </c>
    </row>
    <row r="134" spans="108:114" ht="12.75" customHeight="1">
      <c r="DD134" s="74" t="s">
        <v>75</v>
      </c>
      <c r="DE134" s="75">
        <v>15002</v>
      </c>
      <c r="DF134" s="76" t="s">
        <v>76</v>
      </c>
      <c r="DI134" s="77">
        <v>3</v>
      </c>
      <c r="DJ134" s="78" t="s">
        <v>70</v>
      </c>
    </row>
    <row r="135" spans="108:114" ht="12.75" customHeight="1">
      <c r="DD135" s="74" t="s">
        <v>77</v>
      </c>
      <c r="DE135" s="75">
        <v>17001</v>
      </c>
      <c r="DF135" s="76" t="s">
        <v>78</v>
      </c>
      <c r="DI135" s="76">
        <v>4</v>
      </c>
      <c r="DJ135" s="78" t="s">
        <v>79</v>
      </c>
    </row>
    <row r="136" spans="108:114" ht="12.75" customHeight="1">
      <c r="DD136" s="74" t="s">
        <v>80</v>
      </c>
      <c r="DE136" s="75">
        <v>19001</v>
      </c>
      <c r="DF136" s="76" t="s">
        <v>81</v>
      </c>
      <c r="DI136" s="77">
        <v>5</v>
      </c>
      <c r="DJ136" s="78" t="s">
        <v>82</v>
      </c>
    </row>
    <row r="137" spans="108:114" ht="12.75" customHeight="1">
      <c r="DD137" s="74" t="s">
        <v>83</v>
      </c>
      <c r="DE137" s="75">
        <v>20001</v>
      </c>
      <c r="DF137" s="76" t="s">
        <v>84</v>
      </c>
      <c r="DI137" s="76">
        <v>6</v>
      </c>
      <c r="DJ137" s="78" t="s">
        <v>85</v>
      </c>
    </row>
    <row r="138" spans="108:114" ht="12.75" customHeight="1">
      <c r="DD138" s="74" t="s">
        <v>86</v>
      </c>
      <c r="DE138" s="75">
        <v>16001</v>
      </c>
      <c r="DF138" s="76" t="s">
        <v>87</v>
      </c>
      <c r="DI138" s="77">
        <v>7</v>
      </c>
      <c r="DJ138" s="78" t="s">
        <v>88</v>
      </c>
    </row>
    <row r="139" spans="108:114" ht="12.75" customHeight="1">
      <c r="DD139" s="74" t="s">
        <v>89</v>
      </c>
      <c r="DE139" s="75">
        <v>16002</v>
      </c>
      <c r="DF139" s="76" t="s">
        <v>90</v>
      </c>
      <c r="DI139" s="76">
        <v>8</v>
      </c>
      <c r="DJ139" s="78" t="s">
        <v>91</v>
      </c>
    </row>
    <row r="140" spans="108:114" ht="12.75" customHeight="1">
      <c r="DD140" s="74" t="s">
        <v>92</v>
      </c>
      <c r="DE140" s="75">
        <v>17002</v>
      </c>
      <c r="DF140" s="76" t="s">
        <v>93</v>
      </c>
      <c r="DI140" s="77">
        <v>9</v>
      </c>
      <c r="DJ140" s="78" t="s">
        <v>94</v>
      </c>
    </row>
    <row r="141" spans="108:114" ht="12.75" customHeight="1">
      <c r="DD141" s="74" t="s">
        <v>95</v>
      </c>
      <c r="DE141" s="75">
        <v>19002</v>
      </c>
      <c r="DF141" s="76" t="s">
        <v>2</v>
      </c>
      <c r="DI141" s="76">
        <v>10</v>
      </c>
      <c r="DJ141" s="78" t="s">
        <v>96</v>
      </c>
    </row>
    <row r="142" spans="108:114" ht="12.75" customHeight="1">
      <c r="DD142" s="74" t="s">
        <v>97</v>
      </c>
      <c r="DE142" s="75">
        <v>17003</v>
      </c>
      <c r="DF142" s="76" t="s">
        <v>98</v>
      </c>
      <c r="DI142" s="77">
        <v>11</v>
      </c>
      <c r="DJ142" s="78" t="s">
        <v>99</v>
      </c>
    </row>
    <row r="143" spans="108:114" ht="12.75" customHeight="1">
      <c r="DD143" s="74" t="s">
        <v>100</v>
      </c>
      <c r="DE143" s="75">
        <v>12001</v>
      </c>
      <c r="DF143" s="76" t="s">
        <v>101</v>
      </c>
      <c r="DI143" s="76">
        <v>12</v>
      </c>
      <c r="DJ143" s="78" t="s">
        <v>102</v>
      </c>
    </row>
    <row r="144" spans="108:114" ht="12.75" customHeight="1">
      <c r="DD144" s="74" t="s">
        <v>103</v>
      </c>
      <c r="DE144" s="75">
        <v>15003</v>
      </c>
      <c r="DF144" s="76" t="s">
        <v>104</v>
      </c>
      <c r="DI144" s="77">
        <v>13</v>
      </c>
      <c r="DJ144" s="78" t="s">
        <v>105</v>
      </c>
    </row>
    <row r="145" spans="108:114" ht="12.75" customHeight="1">
      <c r="DD145" s="74" t="s">
        <v>106</v>
      </c>
      <c r="DE145" s="75">
        <v>15004</v>
      </c>
      <c r="DF145" s="76" t="s">
        <v>107</v>
      </c>
      <c r="DI145" s="76">
        <v>14</v>
      </c>
      <c r="DJ145" s="78" t="s">
        <v>108</v>
      </c>
    </row>
    <row r="146" spans="108:114" ht="12.75" customHeight="1">
      <c r="DD146" s="74" t="s">
        <v>109</v>
      </c>
      <c r="DE146" s="75">
        <v>97002</v>
      </c>
      <c r="DF146" s="79" t="s">
        <v>110</v>
      </c>
      <c r="DI146" s="77">
        <v>15</v>
      </c>
      <c r="DJ146" s="78" t="s">
        <v>111</v>
      </c>
    </row>
    <row r="147" spans="108:114" ht="12.75" customHeight="1">
      <c r="DD147" s="74" t="s">
        <v>112</v>
      </c>
      <c r="DE147" s="75">
        <v>18001</v>
      </c>
      <c r="DI147" s="76">
        <v>16</v>
      </c>
      <c r="DJ147" s="78" t="s">
        <v>113</v>
      </c>
    </row>
    <row r="148" spans="108:114" ht="12.75" customHeight="1">
      <c r="DD148" s="74" t="s">
        <v>114</v>
      </c>
      <c r="DE148" s="75">
        <v>15005</v>
      </c>
      <c r="DI148" s="77">
        <v>17</v>
      </c>
      <c r="DJ148" s="78" t="s">
        <v>115</v>
      </c>
    </row>
    <row r="149" spans="108:114" ht="12.75" customHeight="1">
      <c r="DD149" s="74" t="s">
        <v>116</v>
      </c>
      <c r="DE149" s="75">
        <v>16003</v>
      </c>
      <c r="DI149" s="76">
        <v>18</v>
      </c>
      <c r="DJ149" s="78" t="s">
        <v>117</v>
      </c>
    </row>
    <row r="150" spans="108:114" ht="12.75" customHeight="1">
      <c r="DD150" s="74" t="s">
        <v>118</v>
      </c>
      <c r="DE150" s="75">
        <v>18002</v>
      </c>
      <c r="DI150" s="77">
        <v>19</v>
      </c>
      <c r="DJ150" s="78" t="s">
        <v>119</v>
      </c>
    </row>
    <row r="151" spans="108:114" ht="12.75" customHeight="1">
      <c r="DD151" s="74" t="s">
        <v>120</v>
      </c>
      <c r="DE151" s="75">
        <v>14001</v>
      </c>
      <c r="DI151" s="76">
        <v>20</v>
      </c>
      <c r="DJ151" s="78" t="s">
        <v>121</v>
      </c>
    </row>
    <row r="152" spans="108:114" ht="12.75" customHeight="1">
      <c r="DD152" s="74" t="s">
        <v>122</v>
      </c>
      <c r="DE152" s="75">
        <v>13003</v>
      </c>
      <c r="DI152" s="77">
        <v>21</v>
      </c>
      <c r="DJ152" s="78" t="s">
        <v>123</v>
      </c>
    </row>
    <row r="153" spans="108:114" ht="12.75" customHeight="1">
      <c r="DD153" s="74" t="s">
        <v>124</v>
      </c>
      <c r="DE153" s="75">
        <v>13004</v>
      </c>
      <c r="DI153" s="76">
        <v>22</v>
      </c>
      <c r="DJ153" s="78" t="s">
        <v>125</v>
      </c>
    </row>
    <row r="154" spans="108:114" ht="12.75" customHeight="1">
      <c r="DD154" s="74" t="s">
        <v>126</v>
      </c>
      <c r="DE154" s="75">
        <v>15006</v>
      </c>
      <c r="DI154" s="77">
        <v>23</v>
      </c>
      <c r="DJ154" s="78" t="s">
        <v>127</v>
      </c>
    </row>
    <row r="155" spans="108:114" ht="12.75" customHeight="1">
      <c r="DD155" s="74" t="s">
        <v>128</v>
      </c>
      <c r="DE155" s="75">
        <v>16004</v>
      </c>
      <c r="DI155" s="76">
        <v>24</v>
      </c>
      <c r="DJ155" s="78" t="s">
        <v>129</v>
      </c>
    </row>
    <row r="156" spans="108:114" ht="12.75" customHeight="1">
      <c r="DD156" s="74" t="s">
        <v>130</v>
      </c>
      <c r="DE156" s="75">
        <v>13005</v>
      </c>
      <c r="DI156" s="77">
        <v>25</v>
      </c>
      <c r="DJ156" s="78" t="s">
        <v>131</v>
      </c>
    </row>
    <row r="157" spans="108:114" ht="12.75" customHeight="1">
      <c r="DD157" s="74" t="s">
        <v>132</v>
      </c>
      <c r="DE157" s="75">
        <v>12002</v>
      </c>
      <c r="DI157" s="76">
        <v>26</v>
      </c>
      <c r="DJ157" s="78" t="s">
        <v>133</v>
      </c>
    </row>
    <row r="158" spans="108:114" ht="12.75" customHeight="1">
      <c r="DD158" s="80" t="s">
        <v>134</v>
      </c>
      <c r="DE158" s="75">
        <v>18003</v>
      </c>
      <c r="DI158" s="77">
        <v>27</v>
      </c>
      <c r="DJ158" s="78" t="s">
        <v>135</v>
      </c>
    </row>
    <row r="159" spans="108:114" ht="12.75" customHeight="1">
      <c r="DD159" s="74" t="s">
        <v>136</v>
      </c>
      <c r="DE159" s="75">
        <v>14002</v>
      </c>
      <c r="DI159" s="76">
        <v>28</v>
      </c>
      <c r="DJ159" s="78" t="s">
        <v>137</v>
      </c>
    </row>
    <row r="160" spans="108:114" ht="12.75" customHeight="1">
      <c r="DD160" s="74" t="s">
        <v>138</v>
      </c>
      <c r="DE160" s="75">
        <v>18004</v>
      </c>
      <c r="DI160" s="77">
        <v>29</v>
      </c>
      <c r="DJ160" s="78" t="s">
        <v>76</v>
      </c>
    </row>
    <row r="161" spans="108:114" ht="12.75" customHeight="1">
      <c r="DD161" s="74" t="s">
        <v>139</v>
      </c>
      <c r="DE161" s="75">
        <v>17004</v>
      </c>
      <c r="DI161" s="76">
        <v>30</v>
      </c>
      <c r="DJ161" s="78" t="s">
        <v>140</v>
      </c>
    </row>
    <row r="162" spans="108:114" ht="12.75" customHeight="1">
      <c r="DD162" s="74" t="s">
        <v>141</v>
      </c>
      <c r="DE162" s="75">
        <v>16248</v>
      </c>
      <c r="DI162" s="77">
        <v>31</v>
      </c>
      <c r="DJ162" s="78" t="s">
        <v>142</v>
      </c>
    </row>
    <row r="163" spans="108:114" ht="12.75" customHeight="1">
      <c r="DD163" s="74" t="s">
        <v>143</v>
      </c>
      <c r="DE163" s="75">
        <v>16005</v>
      </c>
      <c r="DI163" s="76">
        <v>32</v>
      </c>
      <c r="DJ163" s="78" t="s">
        <v>144</v>
      </c>
    </row>
    <row r="164" spans="108:114" ht="12.75" customHeight="1">
      <c r="DD164" s="74" t="s">
        <v>145</v>
      </c>
      <c r="DE164" s="75">
        <v>16006</v>
      </c>
      <c r="DI164" s="77">
        <v>33</v>
      </c>
      <c r="DJ164" s="78" t="s">
        <v>146</v>
      </c>
    </row>
    <row r="165" spans="108:114" ht="12.75" customHeight="1">
      <c r="DD165" s="74" t="s">
        <v>147</v>
      </c>
      <c r="DE165" s="75">
        <v>16007</v>
      </c>
      <c r="DI165" s="76">
        <v>34</v>
      </c>
      <c r="DJ165" s="78" t="s">
        <v>148</v>
      </c>
    </row>
    <row r="166" spans="108:114" ht="12.75" customHeight="1">
      <c r="DD166" s="74" t="s">
        <v>149</v>
      </c>
      <c r="DE166" s="75">
        <v>13006</v>
      </c>
      <c r="DI166" s="77">
        <v>35</v>
      </c>
      <c r="DJ166" s="78" t="s">
        <v>150</v>
      </c>
    </row>
    <row r="167" spans="108:114" ht="12.75" customHeight="1">
      <c r="DD167" s="74" t="s">
        <v>151</v>
      </c>
      <c r="DE167" s="75">
        <v>16008</v>
      </c>
      <c r="DI167" s="76">
        <v>36</v>
      </c>
      <c r="DJ167" s="78" t="s">
        <v>152</v>
      </c>
    </row>
    <row r="168" spans="108:114" ht="12.75" customHeight="1">
      <c r="DD168" s="74" t="s">
        <v>153</v>
      </c>
      <c r="DE168" s="75">
        <v>13007</v>
      </c>
      <c r="DI168" s="77">
        <v>37</v>
      </c>
      <c r="DJ168" s="78" t="s">
        <v>154</v>
      </c>
    </row>
    <row r="169" spans="108:114" ht="12.75" customHeight="1">
      <c r="DD169" s="74" t="s">
        <v>155</v>
      </c>
      <c r="DE169" s="75">
        <v>16009</v>
      </c>
      <c r="DI169" s="76">
        <v>38</v>
      </c>
      <c r="DJ169" s="78" t="s">
        <v>78</v>
      </c>
    </row>
    <row r="170" spans="108:114" ht="12.75" customHeight="1">
      <c r="DD170" s="74" t="s">
        <v>156</v>
      </c>
      <c r="DE170" s="75">
        <v>14003</v>
      </c>
      <c r="DI170" s="77">
        <v>39</v>
      </c>
      <c r="DJ170" s="78" t="s">
        <v>157</v>
      </c>
    </row>
    <row r="171" spans="108:114" ht="12.75" customHeight="1">
      <c r="DD171" s="74" t="s">
        <v>158</v>
      </c>
      <c r="DE171" s="75">
        <v>17005</v>
      </c>
      <c r="DI171" s="76">
        <v>40</v>
      </c>
      <c r="DJ171" s="78" t="s">
        <v>81</v>
      </c>
    </row>
    <row r="172" spans="108:114" ht="12.75" customHeight="1">
      <c r="DD172" s="74" t="s">
        <v>159</v>
      </c>
      <c r="DE172" s="75">
        <v>12003</v>
      </c>
      <c r="DI172" s="77">
        <v>41</v>
      </c>
      <c r="DJ172" s="78" t="s">
        <v>160</v>
      </c>
    </row>
    <row r="173" spans="108:114" ht="12.75" customHeight="1">
      <c r="DD173" s="74" t="s">
        <v>161</v>
      </c>
      <c r="DE173" s="75">
        <v>17006</v>
      </c>
      <c r="DI173" s="76">
        <v>42</v>
      </c>
      <c r="DJ173" s="78" t="s">
        <v>162</v>
      </c>
    </row>
    <row r="174" spans="108:114" ht="12.75" customHeight="1">
      <c r="DD174" s="74" t="s">
        <v>163</v>
      </c>
      <c r="DE174" s="75">
        <v>19003</v>
      </c>
      <c r="DI174" s="77">
        <v>43</v>
      </c>
      <c r="DJ174" s="78" t="s">
        <v>164</v>
      </c>
    </row>
    <row r="175" spans="108:114" ht="12.75" customHeight="1">
      <c r="DD175" s="74" t="s">
        <v>165</v>
      </c>
      <c r="DE175" s="75">
        <v>97003</v>
      </c>
      <c r="DI175" s="76">
        <v>44</v>
      </c>
      <c r="DJ175" s="78" t="s">
        <v>166</v>
      </c>
    </row>
    <row r="176" spans="108:114" ht="12.75" customHeight="1">
      <c r="DD176" s="74" t="s">
        <v>167</v>
      </c>
      <c r="DE176" s="75">
        <v>16010</v>
      </c>
      <c r="DI176" s="77">
        <v>45</v>
      </c>
      <c r="DJ176" s="78" t="s">
        <v>87</v>
      </c>
    </row>
    <row r="177" spans="108:114" ht="12.75" customHeight="1">
      <c r="DD177" s="74" t="s">
        <v>168</v>
      </c>
      <c r="DE177" s="75">
        <v>13009</v>
      </c>
      <c r="DI177" s="76">
        <v>46</v>
      </c>
      <c r="DJ177" s="78" t="s">
        <v>169</v>
      </c>
    </row>
    <row r="178" spans="108:114" ht="12.75" customHeight="1">
      <c r="DD178" s="74" t="s">
        <v>170</v>
      </c>
      <c r="DE178" s="75">
        <v>13010</v>
      </c>
      <c r="DI178" s="77">
        <v>47</v>
      </c>
      <c r="DJ178" s="78" t="s">
        <v>171</v>
      </c>
    </row>
    <row r="179" spans="108:114" ht="12.75" customHeight="1">
      <c r="DD179" s="74" t="s">
        <v>172</v>
      </c>
      <c r="DE179" s="75">
        <v>14004</v>
      </c>
      <c r="DI179" s="76">
        <v>48</v>
      </c>
      <c r="DJ179" s="81" t="s">
        <v>173</v>
      </c>
    </row>
    <row r="180" spans="108:114" ht="12.75" customHeight="1">
      <c r="DD180" s="74" t="s">
        <v>174</v>
      </c>
      <c r="DE180" s="75">
        <v>16011</v>
      </c>
      <c r="DI180" s="77">
        <v>49</v>
      </c>
      <c r="DJ180" s="74" t="s">
        <v>175</v>
      </c>
    </row>
    <row r="181" spans="108:114" ht="12.75" customHeight="1">
      <c r="DD181" s="74" t="s">
        <v>176</v>
      </c>
      <c r="DE181" s="75">
        <v>12004</v>
      </c>
      <c r="DI181" s="76">
        <v>50</v>
      </c>
      <c r="DJ181" s="82" t="s">
        <v>177</v>
      </c>
    </row>
    <row r="182" spans="108:114" ht="12.75" customHeight="1">
      <c r="DD182" s="74" t="s">
        <v>178</v>
      </c>
      <c r="DE182" s="75">
        <v>15007</v>
      </c>
      <c r="DI182" s="77">
        <v>51</v>
      </c>
      <c r="DJ182" s="78" t="s">
        <v>179</v>
      </c>
    </row>
    <row r="183" spans="108:114" ht="12.75" customHeight="1">
      <c r="DD183" s="74" t="s">
        <v>180</v>
      </c>
      <c r="DE183" s="75">
        <v>15008</v>
      </c>
      <c r="DI183" s="76">
        <v>52</v>
      </c>
      <c r="DJ183" s="78" t="s">
        <v>75</v>
      </c>
    </row>
    <row r="184" spans="108:114" ht="12.75" customHeight="1">
      <c r="DD184" s="74" t="s">
        <v>181</v>
      </c>
      <c r="DE184" s="75">
        <v>14005</v>
      </c>
      <c r="DI184" s="77">
        <v>53</v>
      </c>
      <c r="DJ184" s="78" t="s">
        <v>182</v>
      </c>
    </row>
    <row r="185" spans="108:114" ht="12.75" customHeight="1">
      <c r="DD185" s="74" t="s">
        <v>183</v>
      </c>
      <c r="DE185" s="75">
        <v>16012</v>
      </c>
      <c r="DI185" s="76">
        <v>54</v>
      </c>
      <c r="DJ185" s="78" t="s">
        <v>184</v>
      </c>
    </row>
    <row r="186" spans="108:114" ht="12.75" customHeight="1">
      <c r="DD186" s="74" t="s">
        <v>185</v>
      </c>
      <c r="DE186" s="75">
        <v>18005</v>
      </c>
      <c r="DI186" s="77">
        <v>55</v>
      </c>
      <c r="DJ186" s="78" t="s">
        <v>186</v>
      </c>
    </row>
    <row r="187" spans="108:114" ht="12.75" customHeight="1">
      <c r="DD187" s="74" t="s">
        <v>187</v>
      </c>
      <c r="DE187" s="75">
        <v>15009</v>
      </c>
      <c r="DI187" s="76">
        <v>56</v>
      </c>
      <c r="DJ187" s="78" t="s">
        <v>188</v>
      </c>
    </row>
    <row r="188" spans="108:114" ht="12.75" customHeight="1">
      <c r="DD188" s="74" t="s">
        <v>189</v>
      </c>
      <c r="DE188" s="75">
        <v>13011</v>
      </c>
      <c r="DI188" s="77">
        <v>57</v>
      </c>
      <c r="DJ188" s="78" t="s">
        <v>190</v>
      </c>
    </row>
    <row r="189" spans="108:114" ht="12.75" customHeight="1">
      <c r="DD189" s="74" t="s">
        <v>191</v>
      </c>
      <c r="DE189" s="75">
        <v>15010</v>
      </c>
      <c r="DI189" s="76">
        <v>58</v>
      </c>
      <c r="DJ189" s="78" t="s">
        <v>192</v>
      </c>
    </row>
    <row r="190" spans="108:114" ht="12.75" customHeight="1">
      <c r="DD190" s="74" t="s">
        <v>193</v>
      </c>
      <c r="DE190" s="75">
        <v>13012</v>
      </c>
      <c r="DI190" s="77">
        <v>59</v>
      </c>
      <c r="DJ190" s="78" t="s">
        <v>194</v>
      </c>
    </row>
    <row r="191" spans="108:114" ht="12.75" customHeight="1">
      <c r="DD191" s="74" t="s">
        <v>195</v>
      </c>
      <c r="DE191" s="75">
        <v>12005</v>
      </c>
      <c r="DI191" s="76">
        <v>60</v>
      </c>
      <c r="DJ191" s="78" t="s">
        <v>196</v>
      </c>
    </row>
    <row r="192" spans="108:114" ht="12.75" customHeight="1">
      <c r="DD192" s="74" t="s">
        <v>197</v>
      </c>
      <c r="DE192" s="75">
        <v>17007</v>
      </c>
      <c r="DI192" s="77">
        <v>61</v>
      </c>
      <c r="DJ192" s="78" t="s">
        <v>198</v>
      </c>
    </row>
    <row r="193" spans="108:114" ht="12.75" customHeight="1">
      <c r="DD193" s="74" t="s">
        <v>199</v>
      </c>
      <c r="DE193" s="75">
        <v>16013</v>
      </c>
      <c r="DI193" s="76">
        <v>62</v>
      </c>
      <c r="DJ193" s="78" t="s">
        <v>200</v>
      </c>
    </row>
    <row r="194" spans="108:114" ht="12.75" customHeight="1">
      <c r="DD194" s="74" t="s">
        <v>164</v>
      </c>
      <c r="DE194" s="75">
        <v>20002</v>
      </c>
      <c r="DI194" s="77">
        <v>63</v>
      </c>
      <c r="DJ194" s="78" t="s">
        <v>201</v>
      </c>
    </row>
    <row r="195" spans="108:114" ht="12.75" customHeight="1">
      <c r="DD195" s="74" t="s">
        <v>202</v>
      </c>
      <c r="DE195" s="75">
        <v>15011</v>
      </c>
      <c r="DI195" s="76">
        <v>64</v>
      </c>
      <c r="DJ195" s="78" t="s">
        <v>203</v>
      </c>
    </row>
    <row r="196" spans="108:114" ht="12.75" customHeight="1">
      <c r="DD196" s="74" t="s">
        <v>204</v>
      </c>
      <c r="DE196" s="75">
        <v>13013</v>
      </c>
      <c r="DI196" s="77">
        <v>65</v>
      </c>
      <c r="DJ196" s="78" t="s">
        <v>4</v>
      </c>
    </row>
    <row r="197" spans="108:114" ht="12.75" customHeight="1">
      <c r="DD197" s="74" t="s">
        <v>205</v>
      </c>
      <c r="DE197" s="75">
        <v>16014</v>
      </c>
      <c r="DI197" s="76">
        <v>66</v>
      </c>
      <c r="DJ197" s="78" t="s">
        <v>206</v>
      </c>
    </row>
    <row r="198" spans="108:114" ht="12.75" customHeight="1">
      <c r="DD198" s="74" t="s">
        <v>207</v>
      </c>
      <c r="DE198" s="75">
        <v>16015</v>
      </c>
      <c r="DI198" s="77">
        <v>67</v>
      </c>
      <c r="DJ198" s="78" t="s">
        <v>208</v>
      </c>
    </row>
    <row r="199" spans="108:114" ht="12.75" customHeight="1">
      <c r="DD199" s="74" t="s">
        <v>209</v>
      </c>
      <c r="DE199" s="75">
        <v>19004</v>
      </c>
      <c r="DI199" s="76">
        <v>68</v>
      </c>
      <c r="DJ199" s="78" t="s">
        <v>210</v>
      </c>
    </row>
    <row r="200" spans="108:114" ht="12.75" customHeight="1">
      <c r="DD200" s="74" t="s">
        <v>211</v>
      </c>
      <c r="DE200" s="75">
        <v>17008</v>
      </c>
      <c r="DI200" s="77">
        <v>69</v>
      </c>
      <c r="DJ200" s="78" t="s">
        <v>212</v>
      </c>
    </row>
    <row r="201" spans="108:114" ht="12.75" customHeight="1">
      <c r="DD201" s="74" t="s">
        <v>213</v>
      </c>
      <c r="DE201" s="75">
        <v>16016</v>
      </c>
      <c r="DI201" s="76">
        <v>70</v>
      </c>
      <c r="DJ201" s="78" t="s">
        <v>214</v>
      </c>
    </row>
    <row r="202" spans="108:114" ht="12.75" customHeight="1">
      <c r="DD202" s="74" t="s">
        <v>215</v>
      </c>
      <c r="DE202" s="75">
        <v>12006</v>
      </c>
      <c r="DI202" s="77">
        <v>71</v>
      </c>
      <c r="DJ202" s="78" t="s">
        <v>216</v>
      </c>
    </row>
    <row r="203" spans="108:114" ht="12.75" customHeight="1">
      <c r="DD203" s="74" t="s">
        <v>217</v>
      </c>
      <c r="DE203" s="75">
        <v>12007</v>
      </c>
      <c r="DI203" s="76">
        <v>72</v>
      </c>
      <c r="DJ203" s="78" t="s">
        <v>218</v>
      </c>
    </row>
    <row r="204" spans="108:114" ht="12.75" customHeight="1">
      <c r="DD204" s="74" t="s">
        <v>219</v>
      </c>
      <c r="DE204" s="75">
        <v>16017</v>
      </c>
      <c r="DI204" s="77">
        <v>73</v>
      </c>
      <c r="DJ204" s="78" t="s">
        <v>220</v>
      </c>
    </row>
    <row r="205" spans="108:114" ht="12.75" customHeight="1">
      <c r="DD205" s="74" t="s">
        <v>221</v>
      </c>
      <c r="DE205" s="75">
        <v>18006</v>
      </c>
      <c r="DI205" s="76">
        <v>74</v>
      </c>
      <c r="DJ205" s="78" t="s">
        <v>222</v>
      </c>
    </row>
    <row r="206" spans="108:114" ht="12.75" customHeight="1">
      <c r="DD206" s="74" t="s">
        <v>223</v>
      </c>
      <c r="DE206" s="75">
        <v>18007</v>
      </c>
      <c r="DI206" s="77">
        <v>75</v>
      </c>
      <c r="DJ206" s="78" t="s">
        <v>224</v>
      </c>
    </row>
    <row r="207" spans="108:114" ht="12.75" customHeight="1">
      <c r="DD207" s="74" t="s">
        <v>225</v>
      </c>
      <c r="DE207" s="75">
        <v>16018</v>
      </c>
      <c r="DI207" s="76">
        <v>76</v>
      </c>
      <c r="DJ207" s="78" t="s">
        <v>226</v>
      </c>
    </row>
    <row r="208" spans="108:114" ht="12.75" customHeight="1">
      <c r="DD208" s="74" t="s">
        <v>227</v>
      </c>
      <c r="DE208" s="75">
        <v>19005</v>
      </c>
      <c r="DI208" s="77">
        <v>77</v>
      </c>
      <c r="DJ208" s="78" t="s">
        <v>228</v>
      </c>
    </row>
    <row r="209" spans="108:114" ht="12.75" customHeight="1">
      <c r="DD209" s="74" t="s">
        <v>229</v>
      </c>
      <c r="DE209" s="75">
        <v>17009</v>
      </c>
      <c r="DI209" s="76">
        <v>78</v>
      </c>
      <c r="DJ209" s="78" t="s">
        <v>101</v>
      </c>
    </row>
    <row r="210" spans="108:114" ht="12.75" customHeight="1">
      <c r="DD210" s="74" t="s">
        <v>230</v>
      </c>
      <c r="DE210" s="75">
        <v>20003</v>
      </c>
      <c r="DI210" s="77">
        <v>79</v>
      </c>
      <c r="DJ210" s="78" t="s">
        <v>231</v>
      </c>
    </row>
    <row r="211" spans="108:114" ht="12.75" customHeight="1">
      <c r="DD211" s="74" t="s">
        <v>232</v>
      </c>
      <c r="DE211" s="75">
        <v>17010</v>
      </c>
      <c r="DI211" s="76">
        <v>80</v>
      </c>
      <c r="DJ211" s="78" t="s">
        <v>233</v>
      </c>
    </row>
    <row r="212" spans="108:114" ht="12.75" customHeight="1">
      <c r="DD212" s="74" t="s">
        <v>234</v>
      </c>
      <c r="DE212" s="75">
        <v>97004</v>
      </c>
      <c r="DI212" s="77">
        <v>81</v>
      </c>
      <c r="DJ212" s="78" t="s">
        <v>235</v>
      </c>
    </row>
    <row r="213" spans="108:114" ht="12.75" customHeight="1">
      <c r="DD213" s="74" t="s">
        <v>236</v>
      </c>
      <c r="DE213" s="75">
        <v>15250</v>
      </c>
      <c r="DI213" s="76">
        <v>82</v>
      </c>
      <c r="DJ213" s="78" t="s">
        <v>237</v>
      </c>
    </row>
    <row r="214" spans="108:114" ht="12.75" customHeight="1">
      <c r="DD214" s="74" t="s">
        <v>238</v>
      </c>
      <c r="DE214" s="75">
        <v>12008</v>
      </c>
      <c r="DI214" s="77">
        <v>83</v>
      </c>
      <c r="DJ214" s="78" t="s">
        <v>239</v>
      </c>
    </row>
    <row r="215" spans="108:114" ht="12.75" customHeight="1">
      <c r="DD215" s="74" t="s">
        <v>240</v>
      </c>
      <c r="DE215" s="75">
        <v>17011</v>
      </c>
      <c r="DI215" s="76">
        <v>84</v>
      </c>
      <c r="DJ215" s="78" t="s">
        <v>104</v>
      </c>
    </row>
    <row r="216" spans="108:114" ht="12.75" customHeight="1">
      <c r="DD216" s="74" t="s">
        <v>241</v>
      </c>
      <c r="DE216" s="75">
        <v>16019</v>
      </c>
      <c r="DI216" s="77">
        <v>85</v>
      </c>
      <c r="DJ216" s="78" t="s">
        <v>242</v>
      </c>
    </row>
    <row r="217" spans="108:114" ht="12.75" customHeight="1">
      <c r="DD217" s="74" t="s">
        <v>243</v>
      </c>
      <c r="DE217" s="75">
        <v>18008</v>
      </c>
      <c r="DI217" s="76">
        <v>86</v>
      </c>
      <c r="DJ217" s="78" t="s">
        <v>176</v>
      </c>
    </row>
    <row r="218" spans="108:114" ht="12.75" customHeight="1">
      <c r="DD218" s="74" t="s">
        <v>244</v>
      </c>
      <c r="DE218" s="75">
        <v>12009</v>
      </c>
      <c r="DI218" s="77">
        <v>87</v>
      </c>
      <c r="DJ218" s="78" t="s">
        <v>215</v>
      </c>
    </row>
    <row r="219" spans="108:114" ht="12.75" customHeight="1">
      <c r="DD219" s="74" t="s">
        <v>245</v>
      </c>
      <c r="DE219" s="75">
        <v>15012</v>
      </c>
      <c r="DI219" s="76">
        <v>88</v>
      </c>
      <c r="DJ219" s="78" t="s">
        <v>246</v>
      </c>
    </row>
    <row r="220" spans="108:114" ht="12.75" customHeight="1">
      <c r="DD220" s="74" t="s">
        <v>247</v>
      </c>
      <c r="DE220" s="75">
        <v>17012</v>
      </c>
      <c r="DI220" s="77">
        <v>89</v>
      </c>
      <c r="DJ220" s="78" t="s">
        <v>248</v>
      </c>
    </row>
    <row r="221" spans="108:114" ht="12.75" customHeight="1">
      <c r="DD221" s="74" t="s">
        <v>249</v>
      </c>
      <c r="DE221" s="75">
        <v>16020</v>
      </c>
      <c r="DI221" s="76">
        <v>90</v>
      </c>
      <c r="DJ221" s="78" t="s">
        <v>250</v>
      </c>
    </row>
    <row r="222" spans="108:114" ht="12.75" customHeight="1">
      <c r="DD222" s="74" t="s">
        <v>251</v>
      </c>
      <c r="DE222" s="75">
        <v>15013</v>
      </c>
      <c r="DI222" s="77">
        <v>91</v>
      </c>
      <c r="DJ222" s="78" t="s">
        <v>252</v>
      </c>
    </row>
    <row r="223" spans="108:114" ht="12.75" customHeight="1">
      <c r="DD223" s="74" t="s">
        <v>253</v>
      </c>
      <c r="DE223" s="75">
        <v>13015</v>
      </c>
      <c r="DI223" s="76">
        <v>92</v>
      </c>
      <c r="DJ223" s="78" t="s">
        <v>254</v>
      </c>
    </row>
    <row r="224" spans="108:114" ht="12.75" customHeight="1">
      <c r="DD224" s="74" t="s">
        <v>255</v>
      </c>
      <c r="DE224" s="75">
        <v>97005</v>
      </c>
      <c r="DI224" s="77">
        <v>93</v>
      </c>
      <c r="DJ224" s="78" t="s">
        <v>256</v>
      </c>
    </row>
    <row r="225" spans="108:114" ht="12.75" customHeight="1">
      <c r="DD225" s="74" t="s">
        <v>257</v>
      </c>
      <c r="DE225" s="75">
        <v>16021</v>
      </c>
      <c r="DI225" s="76">
        <v>94</v>
      </c>
      <c r="DJ225" s="78" t="s">
        <v>258</v>
      </c>
    </row>
    <row r="226" spans="108:114" ht="12.75" customHeight="1">
      <c r="DD226" s="74" t="s">
        <v>259</v>
      </c>
      <c r="DE226" s="75">
        <v>97006</v>
      </c>
      <c r="DI226" s="77">
        <v>95</v>
      </c>
      <c r="DJ226" s="78" t="s">
        <v>260</v>
      </c>
    </row>
    <row r="227" spans="108:114" ht="12.75" customHeight="1">
      <c r="DD227" s="74" t="s">
        <v>261</v>
      </c>
      <c r="DE227" s="75">
        <v>97007</v>
      </c>
      <c r="DI227" s="76">
        <v>96</v>
      </c>
      <c r="DJ227" s="78" t="s">
        <v>262</v>
      </c>
    </row>
    <row r="228" spans="108:114" ht="12.75" customHeight="1">
      <c r="DD228" s="80" t="s">
        <v>263</v>
      </c>
      <c r="DE228" s="75">
        <v>18009</v>
      </c>
      <c r="DI228" s="77">
        <v>97</v>
      </c>
      <c r="DJ228" s="78" t="s">
        <v>110</v>
      </c>
    </row>
    <row r="229" spans="108:114" ht="12.75" customHeight="1">
      <c r="DD229" s="74" t="s">
        <v>264</v>
      </c>
      <c r="DE229" s="75">
        <v>15014</v>
      </c>
      <c r="DI229" s="76">
        <v>98</v>
      </c>
      <c r="DJ229" s="81" t="s">
        <v>265</v>
      </c>
    </row>
    <row r="230" spans="108:113" ht="12.75" customHeight="1">
      <c r="DD230" s="74" t="s">
        <v>266</v>
      </c>
      <c r="DE230" s="75">
        <v>15015</v>
      </c>
      <c r="DI230" s="77"/>
    </row>
    <row r="231" spans="108:109" ht="12.75" customHeight="1">
      <c r="DD231" s="74" t="s">
        <v>267</v>
      </c>
      <c r="DE231" s="75">
        <v>17013</v>
      </c>
    </row>
    <row r="232" spans="108:109" ht="12.75" customHeight="1">
      <c r="DD232" s="74" t="s">
        <v>268</v>
      </c>
      <c r="DE232" s="75">
        <v>18010</v>
      </c>
    </row>
    <row r="233" spans="108:109" ht="12.75" customHeight="1">
      <c r="DD233" s="74" t="s">
        <v>269</v>
      </c>
      <c r="DE233" s="75">
        <v>18011</v>
      </c>
    </row>
    <row r="234" spans="108:109" ht="12.75" customHeight="1">
      <c r="DD234" s="80" t="s">
        <v>270</v>
      </c>
      <c r="DE234" s="75">
        <v>18012</v>
      </c>
    </row>
    <row r="235" spans="108:109" ht="12.75" customHeight="1">
      <c r="DD235" s="74" t="s">
        <v>271</v>
      </c>
      <c r="DE235" s="75">
        <v>12010</v>
      </c>
    </row>
    <row r="236" spans="108:109" ht="12.75" customHeight="1">
      <c r="DD236" s="74" t="s">
        <v>272</v>
      </c>
      <c r="DE236" s="75">
        <v>17014</v>
      </c>
    </row>
    <row r="237" spans="108:109" ht="12.75" customHeight="1">
      <c r="DD237" s="74" t="s">
        <v>273</v>
      </c>
      <c r="DE237" s="75">
        <v>16022</v>
      </c>
    </row>
    <row r="238" spans="108:109" ht="12.75" customHeight="1">
      <c r="DD238" s="74" t="s">
        <v>274</v>
      </c>
      <c r="DE238" s="75">
        <v>18013</v>
      </c>
    </row>
    <row r="239" spans="108:109" ht="12.75" customHeight="1">
      <c r="DD239" s="74" t="s">
        <v>275</v>
      </c>
      <c r="DE239" s="75">
        <v>13019</v>
      </c>
    </row>
    <row r="240" spans="108:109" ht="12.75" customHeight="1">
      <c r="DD240" s="74" t="s">
        <v>157</v>
      </c>
      <c r="DE240" s="75">
        <v>97008</v>
      </c>
    </row>
    <row r="241" spans="108:109" ht="12.75" customHeight="1">
      <c r="DD241" s="74" t="s">
        <v>276</v>
      </c>
      <c r="DE241" s="75">
        <v>15016</v>
      </c>
    </row>
    <row r="242" spans="108:109" ht="12.75" customHeight="1">
      <c r="DD242" s="74" t="s">
        <v>277</v>
      </c>
      <c r="DE242" s="75">
        <v>15017</v>
      </c>
    </row>
    <row r="243" spans="108:109" ht="12.75" customHeight="1">
      <c r="DD243" s="74" t="s">
        <v>278</v>
      </c>
      <c r="DE243" s="75">
        <v>14006</v>
      </c>
    </row>
    <row r="244" spans="108:109" ht="12.75" customHeight="1">
      <c r="DD244" s="74" t="s">
        <v>279</v>
      </c>
      <c r="DE244" s="75">
        <v>13021</v>
      </c>
    </row>
    <row r="245" spans="108:109" ht="12.75" customHeight="1">
      <c r="DD245" s="74" t="s">
        <v>280</v>
      </c>
      <c r="DE245" s="75">
        <v>16023</v>
      </c>
    </row>
    <row r="246" spans="108:109" ht="12.75" customHeight="1">
      <c r="DD246" s="74" t="s">
        <v>281</v>
      </c>
      <c r="DE246" s="75">
        <v>14007</v>
      </c>
    </row>
    <row r="247" spans="108:109" ht="12.75" customHeight="1">
      <c r="DD247" s="74" t="s">
        <v>282</v>
      </c>
      <c r="DE247" s="75">
        <v>13022</v>
      </c>
    </row>
    <row r="248" spans="108:109" ht="12.75" customHeight="1">
      <c r="DD248" s="80" t="s">
        <v>283</v>
      </c>
      <c r="DE248" s="75">
        <v>18014</v>
      </c>
    </row>
    <row r="249" spans="108:109" ht="12.75" customHeight="1">
      <c r="DD249" s="74" t="s">
        <v>70</v>
      </c>
      <c r="DE249" s="75">
        <v>16024</v>
      </c>
    </row>
    <row r="250" spans="108:109" ht="12.75" customHeight="1">
      <c r="DD250" s="74" t="s">
        <v>284</v>
      </c>
      <c r="DE250" s="75">
        <v>17015</v>
      </c>
    </row>
    <row r="251" spans="108:109" ht="12.75" customHeight="1">
      <c r="DD251" s="74" t="s">
        <v>285</v>
      </c>
      <c r="DE251" s="75">
        <v>15018</v>
      </c>
    </row>
    <row r="252" spans="108:109" ht="12.75" customHeight="1">
      <c r="DD252" s="74" t="s">
        <v>286</v>
      </c>
      <c r="DE252" s="75">
        <v>15019</v>
      </c>
    </row>
    <row r="253" spans="108:109" ht="12.75" customHeight="1">
      <c r="DD253" s="74" t="s">
        <v>287</v>
      </c>
      <c r="DE253" s="75">
        <v>98002</v>
      </c>
    </row>
    <row r="254" spans="108:109" ht="12.75" customHeight="1">
      <c r="DD254" s="74" t="s">
        <v>288</v>
      </c>
      <c r="DE254" s="75">
        <v>17016</v>
      </c>
    </row>
    <row r="255" spans="108:109" ht="12.75" customHeight="1">
      <c r="DD255" s="74" t="s">
        <v>289</v>
      </c>
      <c r="DE255" s="75">
        <v>17017</v>
      </c>
    </row>
    <row r="256" spans="108:109" ht="12.75" customHeight="1">
      <c r="DD256" s="74" t="s">
        <v>290</v>
      </c>
      <c r="DE256" s="75">
        <v>16025</v>
      </c>
    </row>
    <row r="257" spans="108:109" ht="12.75" customHeight="1">
      <c r="DD257" s="74" t="s">
        <v>291</v>
      </c>
      <c r="DE257" s="75">
        <v>15021</v>
      </c>
    </row>
    <row r="258" spans="108:109" ht="12.75" customHeight="1">
      <c r="DD258" s="74" t="s">
        <v>292</v>
      </c>
      <c r="DE258" s="75">
        <v>12011</v>
      </c>
    </row>
    <row r="259" spans="108:109" ht="12.75" customHeight="1">
      <c r="DD259" s="74" t="s">
        <v>293</v>
      </c>
      <c r="DE259" s="75">
        <v>15022</v>
      </c>
    </row>
    <row r="260" spans="108:109" ht="12.75" customHeight="1">
      <c r="DD260" s="74" t="s">
        <v>294</v>
      </c>
      <c r="DE260" s="75">
        <v>12012</v>
      </c>
    </row>
    <row r="261" spans="108:109" ht="12.75" customHeight="1">
      <c r="DD261" s="74" t="s">
        <v>295</v>
      </c>
      <c r="DE261" s="75">
        <v>12013</v>
      </c>
    </row>
    <row r="262" spans="108:109" ht="12.75" customHeight="1">
      <c r="DD262" s="74" t="s">
        <v>296</v>
      </c>
      <c r="DE262" s="75">
        <v>12014</v>
      </c>
    </row>
    <row r="263" spans="108:109" ht="12.75" customHeight="1">
      <c r="DD263" s="74" t="s">
        <v>297</v>
      </c>
      <c r="DE263" s="75">
        <v>16026</v>
      </c>
    </row>
    <row r="264" spans="108:109" ht="12.75" customHeight="1">
      <c r="DD264" s="74" t="s">
        <v>298</v>
      </c>
      <c r="DE264" s="75">
        <v>14008</v>
      </c>
    </row>
    <row r="265" spans="108:109" ht="12.75" customHeight="1">
      <c r="DD265" s="74" t="s">
        <v>299</v>
      </c>
      <c r="DE265" s="75">
        <v>15023</v>
      </c>
    </row>
    <row r="266" spans="108:109" ht="12.75" customHeight="1">
      <c r="DD266" s="74" t="s">
        <v>300</v>
      </c>
      <c r="DE266" s="75">
        <v>17018</v>
      </c>
    </row>
    <row r="267" spans="108:109" ht="12.75" customHeight="1">
      <c r="DD267" s="74" t="s">
        <v>301</v>
      </c>
      <c r="DE267" s="75">
        <v>20004</v>
      </c>
    </row>
    <row r="268" spans="108:109" ht="12.75" customHeight="1">
      <c r="DD268" s="74" t="s">
        <v>302</v>
      </c>
      <c r="DE268" s="75">
        <v>13023</v>
      </c>
    </row>
    <row r="269" spans="108:109" ht="12.75" customHeight="1">
      <c r="DD269" s="74" t="s">
        <v>303</v>
      </c>
      <c r="DE269" s="75">
        <v>15024</v>
      </c>
    </row>
    <row r="270" spans="108:109" ht="12.75" customHeight="1">
      <c r="DD270" s="74" t="s">
        <v>304</v>
      </c>
      <c r="DE270" s="75">
        <v>17019</v>
      </c>
    </row>
    <row r="271" spans="108:109" ht="12.75" customHeight="1">
      <c r="DD271" s="74" t="s">
        <v>305</v>
      </c>
      <c r="DE271" s="75">
        <v>12015</v>
      </c>
    </row>
    <row r="272" spans="108:109" ht="12.75" customHeight="1">
      <c r="DD272" s="74" t="s">
        <v>306</v>
      </c>
      <c r="DE272" s="75">
        <v>13024</v>
      </c>
    </row>
    <row r="273" spans="108:109" ht="12.75" customHeight="1">
      <c r="DD273" s="74" t="s">
        <v>307</v>
      </c>
      <c r="DE273" s="75">
        <v>16027</v>
      </c>
    </row>
    <row r="274" spans="108:109" ht="12.75" customHeight="1">
      <c r="DD274" s="74" t="s">
        <v>308</v>
      </c>
      <c r="DE274" s="75">
        <v>13025</v>
      </c>
    </row>
    <row r="275" spans="108:109" ht="12.75" customHeight="1">
      <c r="DD275" s="74" t="s">
        <v>309</v>
      </c>
      <c r="DE275" s="75">
        <v>13026</v>
      </c>
    </row>
    <row r="276" spans="108:109" ht="12.75" customHeight="1">
      <c r="DD276" s="74" t="s">
        <v>310</v>
      </c>
      <c r="DE276" s="75">
        <v>12016</v>
      </c>
    </row>
    <row r="277" spans="108:109" ht="12.75" customHeight="1">
      <c r="DD277" s="74" t="s">
        <v>311</v>
      </c>
      <c r="DE277" s="75">
        <v>98003</v>
      </c>
    </row>
    <row r="278" spans="108:109" ht="12.75" customHeight="1">
      <c r="DD278" s="74" t="s">
        <v>312</v>
      </c>
      <c r="DE278" s="75">
        <v>15026</v>
      </c>
    </row>
    <row r="279" spans="108:109" ht="12.75" customHeight="1">
      <c r="DD279" s="74" t="s">
        <v>313</v>
      </c>
      <c r="DE279" s="75">
        <v>16028</v>
      </c>
    </row>
    <row r="280" spans="108:109" ht="12.75" customHeight="1">
      <c r="DD280" s="74" t="s">
        <v>314</v>
      </c>
      <c r="DE280" s="75">
        <v>15027</v>
      </c>
    </row>
    <row r="281" spans="108:109" ht="12.75" customHeight="1">
      <c r="DD281" s="74" t="s">
        <v>315</v>
      </c>
      <c r="DE281" s="75">
        <v>16029</v>
      </c>
    </row>
    <row r="282" spans="108:109" ht="12.75" customHeight="1">
      <c r="DD282" s="74" t="s">
        <v>316</v>
      </c>
      <c r="DE282" s="75">
        <v>16030</v>
      </c>
    </row>
    <row r="283" spans="108:109" ht="12.75" customHeight="1">
      <c r="DD283" s="74" t="s">
        <v>317</v>
      </c>
      <c r="DE283" s="75">
        <v>16031</v>
      </c>
    </row>
    <row r="284" spans="108:109" ht="12.75" customHeight="1">
      <c r="DD284" s="74" t="s">
        <v>318</v>
      </c>
      <c r="DE284" s="75">
        <v>19006</v>
      </c>
    </row>
    <row r="285" spans="108:109" ht="12.75" customHeight="1">
      <c r="DD285" s="74" t="s">
        <v>319</v>
      </c>
      <c r="DE285" s="75">
        <v>19007</v>
      </c>
    </row>
    <row r="286" spans="108:109" ht="12.75" customHeight="1">
      <c r="DD286" s="80" t="s">
        <v>320</v>
      </c>
      <c r="DE286" s="75">
        <v>18015</v>
      </c>
    </row>
    <row r="287" spans="108:109" ht="12.75" customHeight="1">
      <c r="DD287" s="74" t="s">
        <v>321</v>
      </c>
      <c r="DE287" s="75">
        <v>98004</v>
      </c>
    </row>
    <row r="288" spans="108:109" ht="12.75" customHeight="1">
      <c r="DD288" s="74" t="s">
        <v>322</v>
      </c>
      <c r="DE288" s="75">
        <v>16032</v>
      </c>
    </row>
    <row r="289" spans="108:109" ht="12.75" customHeight="1">
      <c r="DD289" s="74" t="s">
        <v>323</v>
      </c>
      <c r="DE289" s="75">
        <v>18016</v>
      </c>
    </row>
    <row r="290" spans="108:109" ht="12.75" customHeight="1">
      <c r="DD290" s="74" t="s">
        <v>324</v>
      </c>
      <c r="DE290" s="75">
        <v>17020</v>
      </c>
    </row>
    <row r="291" spans="108:109" ht="12.75" customHeight="1">
      <c r="DD291" s="74" t="s">
        <v>325</v>
      </c>
      <c r="DE291" s="75">
        <v>98005</v>
      </c>
    </row>
    <row r="292" spans="108:109" ht="12.75" customHeight="1">
      <c r="DD292" s="74" t="s">
        <v>326</v>
      </c>
      <c r="DE292" s="75">
        <v>18018</v>
      </c>
    </row>
    <row r="293" spans="108:109" ht="12.75" customHeight="1">
      <c r="DD293" s="74" t="s">
        <v>327</v>
      </c>
      <c r="DE293" s="75">
        <v>20005</v>
      </c>
    </row>
    <row r="294" spans="108:109" ht="12.75" customHeight="1">
      <c r="DD294" s="74" t="s">
        <v>328</v>
      </c>
      <c r="DE294" s="75">
        <v>20006</v>
      </c>
    </row>
    <row r="295" spans="108:109" ht="12.75" customHeight="1">
      <c r="DD295" s="74" t="s">
        <v>329</v>
      </c>
      <c r="DE295" s="75">
        <v>18017</v>
      </c>
    </row>
    <row r="296" spans="108:109" ht="12.75" customHeight="1">
      <c r="DD296" s="74" t="s">
        <v>330</v>
      </c>
      <c r="DE296" s="75">
        <v>17021</v>
      </c>
    </row>
    <row r="297" spans="108:109" ht="12.75" customHeight="1">
      <c r="DD297" s="74" t="s">
        <v>235</v>
      </c>
      <c r="DE297" s="75">
        <v>14009</v>
      </c>
    </row>
    <row r="298" spans="108:109" ht="12.75" customHeight="1">
      <c r="DD298" s="80" t="s">
        <v>331</v>
      </c>
      <c r="DE298" s="75">
        <v>18019</v>
      </c>
    </row>
    <row r="299" spans="108:109" ht="12.75" customHeight="1">
      <c r="DD299" s="74" t="s">
        <v>332</v>
      </c>
      <c r="DE299" s="75">
        <v>17022</v>
      </c>
    </row>
    <row r="300" spans="108:109" ht="12.75" customHeight="1">
      <c r="DD300" s="74" t="s">
        <v>333</v>
      </c>
      <c r="DE300" s="75">
        <v>97009</v>
      </c>
    </row>
    <row r="301" spans="108:109" ht="12.75" customHeight="1">
      <c r="DD301" s="74" t="s">
        <v>334</v>
      </c>
      <c r="DE301" s="75">
        <v>18020</v>
      </c>
    </row>
    <row r="302" spans="108:109" ht="12.75" customHeight="1">
      <c r="DD302" s="74" t="s">
        <v>335</v>
      </c>
      <c r="DE302" s="75">
        <v>16033</v>
      </c>
    </row>
    <row r="303" spans="108:109" ht="12.75" customHeight="1">
      <c r="DD303" s="74" t="s">
        <v>336</v>
      </c>
      <c r="DE303" s="75">
        <v>16034</v>
      </c>
    </row>
    <row r="304" spans="108:109" ht="12.75" customHeight="1">
      <c r="DD304" s="74" t="s">
        <v>337</v>
      </c>
      <c r="DE304" s="75">
        <v>17023</v>
      </c>
    </row>
    <row r="305" spans="108:109" ht="12.75" customHeight="1">
      <c r="DD305" s="74" t="s">
        <v>338</v>
      </c>
      <c r="DE305" s="75">
        <v>17024</v>
      </c>
    </row>
    <row r="306" spans="108:109" ht="12.75" customHeight="1">
      <c r="DD306" s="74" t="s">
        <v>339</v>
      </c>
      <c r="DE306" s="75">
        <v>17025</v>
      </c>
    </row>
    <row r="307" spans="108:109" ht="12.75" customHeight="1">
      <c r="DD307" s="74" t="s">
        <v>340</v>
      </c>
      <c r="DE307" s="75">
        <v>15030</v>
      </c>
    </row>
    <row r="308" spans="108:109" ht="12.75" customHeight="1">
      <c r="DD308" s="74" t="s">
        <v>341</v>
      </c>
      <c r="DE308" s="75">
        <v>20007</v>
      </c>
    </row>
    <row r="309" spans="108:109" ht="12.75" customHeight="1">
      <c r="DD309" s="74" t="s">
        <v>342</v>
      </c>
      <c r="DE309" s="75">
        <v>16035</v>
      </c>
    </row>
    <row r="310" spans="108:109" ht="12.75" customHeight="1">
      <c r="DD310" s="74" t="s">
        <v>343</v>
      </c>
      <c r="DE310" s="75">
        <v>18021</v>
      </c>
    </row>
    <row r="311" spans="108:109" ht="12.75" customHeight="1">
      <c r="DD311" s="74" t="s">
        <v>344</v>
      </c>
      <c r="DE311" s="75">
        <v>17026</v>
      </c>
    </row>
    <row r="312" spans="108:109" ht="12.75" customHeight="1">
      <c r="DD312" s="74" t="s">
        <v>345</v>
      </c>
      <c r="DE312" s="75">
        <v>16036</v>
      </c>
    </row>
    <row r="313" spans="108:109" ht="12.75" customHeight="1">
      <c r="DD313" s="74" t="s">
        <v>346</v>
      </c>
      <c r="DE313" s="75">
        <v>17027</v>
      </c>
    </row>
    <row r="314" spans="108:109" ht="12.75" customHeight="1">
      <c r="DD314" s="74" t="s">
        <v>347</v>
      </c>
      <c r="DE314" s="75">
        <v>12017</v>
      </c>
    </row>
    <row r="315" spans="108:109" ht="12.75" customHeight="1">
      <c r="DD315" s="74" t="s">
        <v>348</v>
      </c>
      <c r="DE315" s="75">
        <v>12018</v>
      </c>
    </row>
    <row r="316" spans="108:109" ht="12.75" customHeight="1">
      <c r="DD316" s="74" t="s">
        <v>349</v>
      </c>
      <c r="DE316" s="75">
        <v>13028</v>
      </c>
    </row>
    <row r="317" spans="108:109" ht="12.75" customHeight="1">
      <c r="DD317" s="74" t="s">
        <v>350</v>
      </c>
      <c r="DE317" s="75">
        <v>16037</v>
      </c>
    </row>
    <row r="318" spans="108:109" ht="12.75" customHeight="1">
      <c r="DD318" s="74" t="s">
        <v>351</v>
      </c>
      <c r="DE318" s="75">
        <v>16038</v>
      </c>
    </row>
    <row r="319" spans="108:109" ht="12.75" customHeight="1">
      <c r="DD319" s="74" t="s">
        <v>352</v>
      </c>
      <c r="DE319" s="75">
        <v>16039</v>
      </c>
    </row>
    <row r="320" spans="108:109" ht="12.75" customHeight="1">
      <c r="DD320" s="74" t="s">
        <v>353</v>
      </c>
      <c r="DE320" s="75">
        <v>98006</v>
      </c>
    </row>
    <row r="321" spans="108:109" ht="12.75" customHeight="1">
      <c r="DD321" s="74" t="s">
        <v>354</v>
      </c>
      <c r="DE321" s="75">
        <v>18022</v>
      </c>
    </row>
    <row r="322" spans="108:109" ht="12.75" customHeight="1">
      <c r="DD322" s="74" t="s">
        <v>355</v>
      </c>
      <c r="DE322" s="75">
        <v>13029</v>
      </c>
    </row>
    <row r="323" spans="108:109" ht="12.75" customHeight="1">
      <c r="DD323" s="74" t="s">
        <v>356</v>
      </c>
      <c r="DE323" s="75">
        <v>17028</v>
      </c>
    </row>
    <row r="324" spans="108:109" ht="12.75" customHeight="1">
      <c r="DD324" s="74" t="s">
        <v>357</v>
      </c>
      <c r="DE324" s="75">
        <v>12019</v>
      </c>
    </row>
    <row r="325" spans="108:109" ht="12.75" customHeight="1">
      <c r="DD325" s="74" t="s">
        <v>73</v>
      </c>
      <c r="DE325" s="75">
        <v>17029</v>
      </c>
    </row>
    <row r="326" spans="108:109" ht="12.75" customHeight="1">
      <c r="DD326" s="74" t="s">
        <v>358</v>
      </c>
      <c r="DE326" s="75">
        <v>18023</v>
      </c>
    </row>
    <row r="327" spans="108:109" ht="12.75" customHeight="1">
      <c r="DD327" s="74" t="s">
        <v>359</v>
      </c>
      <c r="DE327" s="75">
        <v>15032</v>
      </c>
    </row>
    <row r="328" spans="108:109" ht="12.75" customHeight="1">
      <c r="DD328" s="74" t="s">
        <v>360</v>
      </c>
      <c r="DE328" s="75">
        <v>12020</v>
      </c>
    </row>
    <row r="329" spans="108:109" ht="12.75" customHeight="1">
      <c r="DD329" s="74" t="s">
        <v>361</v>
      </c>
      <c r="DE329" s="75">
        <v>13030</v>
      </c>
    </row>
    <row r="330" spans="108:109" ht="12.75" customHeight="1">
      <c r="DD330" s="74" t="s">
        <v>362</v>
      </c>
      <c r="DE330" s="75">
        <v>16040</v>
      </c>
    </row>
    <row r="331" spans="108:109" ht="12.75" customHeight="1">
      <c r="DD331" s="74" t="s">
        <v>363</v>
      </c>
      <c r="DE331" s="75">
        <v>12021</v>
      </c>
    </row>
    <row r="332" spans="108:109" ht="12.75" customHeight="1">
      <c r="DD332" s="74" t="s">
        <v>364</v>
      </c>
      <c r="DE332" s="75">
        <v>17030</v>
      </c>
    </row>
    <row r="333" spans="108:109" ht="12.75" customHeight="1">
      <c r="DD333" s="74" t="s">
        <v>365</v>
      </c>
      <c r="DE333" s="75">
        <v>15033</v>
      </c>
    </row>
    <row r="334" spans="108:109" ht="12.75" customHeight="1">
      <c r="DD334" s="74" t="s">
        <v>366</v>
      </c>
      <c r="DE334" s="75">
        <v>12022</v>
      </c>
    </row>
    <row r="335" spans="108:109" ht="12.75" customHeight="1">
      <c r="DD335" s="74" t="s">
        <v>367</v>
      </c>
      <c r="DE335" s="75">
        <v>97010</v>
      </c>
    </row>
    <row r="336" spans="108:109" ht="12.75" customHeight="1">
      <c r="DD336" s="74" t="s">
        <v>218</v>
      </c>
      <c r="DE336" s="75">
        <v>18024</v>
      </c>
    </row>
    <row r="337" spans="108:109" ht="12.75" customHeight="1">
      <c r="DD337" s="74" t="s">
        <v>368</v>
      </c>
      <c r="DE337" s="75">
        <v>15034</v>
      </c>
    </row>
    <row r="338" spans="108:109" ht="12.75" customHeight="1">
      <c r="DD338" s="74" t="s">
        <v>369</v>
      </c>
      <c r="DE338" s="75">
        <v>16041</v>
      </c>
    </row>
    <row r="339" spans="108:109" ht="12.75" customHeight="1">
      <c r="DD339" s="74" t="s">
        <v>370</v>
      </c>
      <c r="DE339" s="75">
        <v>13032</v>
      </c>
    </row>
    <row r="340" spans="108:109" ht="12.75" customHeight="1">
      <c r="DD340" s="74" t="s">
        <v>371</v>
      </c>
      <c r="DE340" s="75">
        <v>12023</v>
      </c>
    </row>
    <row r="341" spans="108:109" ht="12.75" customHeight="1">
      <c r="DD341" s="74" t="s">
        <v>372</v>
      </c>
      <c r="DE341" s="75">
        <v>16042</v>
      </c>
    </row>
    <row r="342" spans="108:109" ht="12.75" customHeight="1">
      <c r="DD342" s="74" t="s">
        <v>373</v>
      </c>
      <c r="DE342" s="75">
        <v>12024</v>
      </c>
    </row>
    <row r="343" spans="108:109" ht="12.75" customHeight="1">
      <c r="DD343" s="74" t="s">
        <v>374</v>
      </c>
      <c r="DE343" s="75">
        <v>15035</v>
      </c>
    </row>
    <row r="344" spans="108:109" ht="12.75" customHeight="1">
      <c r="DD344" s="74" t="s">
        <v>375</v>
      </c>
      <c r="DE344" s="75">
        <v>15036</v>
      </c>
    </row>
    <row r="345" spans="108:109" ht="12.75" customHeight="1">
      <c r="DD345" s="74" t="s">
        <v>376</v>
      </c>
      <c r="DE345" s="75">
        <v>14010</v>
      </c>
    </row>
    <row r="346" spans="108:109" ht="12.75" customHeight="1">
      <c r="DD346" s="74" t="s">
        <v>377</v>
      </c>
      <c r="DE346" s="75">
        <v>12025</v>
      </c>
    </row>
    <row r="347" spans="108:109" ht="12.75" customHeight="1">
      <c r="DD347" s="74" t="s">
        <v>378</v>
      </c>
      <c r="DE347" s="75">
        <v>97011</v>
      </c>
    </row>
    <row r="348" spans="108:109" ht="12.75" customHeight="1">
      <c r="DD348" s="74" t="s">
        <v>379</v>
      </c>
      <c r="DE348" s="75">
        <v>13034</v>
      </c>
    </row>
    <row r="349" spans="108:109" ht="12.75" customHeight="1">
      <c r="DD349" s="74" t="s">
        <v>380</v>
      </c>
      <c r="DE349" s="75">
        <v>15037</v>
      </c>
    </row>
    <row r="350" spans="108:109" ht="12.75" customHeight="1">
      <c r="DD350" s="74" t="s">
        <v>381</v>
      </c>
      <c r="DE350" s="75">
        <v>15038</v>
      </c>
    </row>
    <row r="351" spans="108:109" ht="12.75" customHeight="1">
      <c r="DD351" s="74" t="s">
        <v>382</v>
      </c>
      <c r="DE351" s="75">
        <v>15039</v>
      </c>
    </row>
    <row r="352" spans="108:109" ht="12.75" customHeight="1">
      <c r="DD352" s="74" t="s">
        <v>383</v>
      </c>
      <c r="DE352" s="75">
        <v>15040</v>
      </c>
    </row>
    <row r="353" spans="108:109" ht="12.75" customHeight="1">
      <c r="DD353" s="74" t="s">
        <v>246</v>
      </c>
      <c r="DE353" s="75">
        <v>12026</v>
      </c>
    </row>
    <row r="354" spans="108:109" ht="12.75" customHeight="1">
      <c r="DD354" s="74" t="s">
        <v>384</v>
      </c>
      <c r="DE354" s="75">
        <v>15041</v>
      </c>
    </row>
    <row r="355" spans="108:109" ht="12.75" customHeight="1">
      <c r="DD355" s="74" t="s">
        <v>385</v>
      </c>
      <c r="DE355" s="75">
        <v>19008</v>
      </c>
    </row>
    <row r="356" spans="108:109" ht="12.75" customHeight="1">
      <c r="DD356" s="74" t="s">
        <v>386</v>
      </c>
      <c r="DE356" s="75">
        <v>13035</v>
      </c>
    </row>
    <row r="357" spans="108:109" ht="12.75" customHeight="1">
      <c r="DD357" s="74" t="s">
        <v>387</v>
      </c>
      <c r="DE357" s="75">
        <v>12027</v>
      </c>
    </row>
    <row r="358" spans="108:109" ht="12.75" customHeight="1">
      <c r="DD358" s="74" t="s">
        <v>388</v>
      </c>
      <c r="DE358" s="75">
        <v>13036</v>
      </c>
    </row>
    <row r="359" spans="108:109" ht="12.75" customHeight="1">
      <c r="DD359" s="74" t="s">
        <v>389</v>
      </c>
      <c r="DE359" s="75">
        <v>12028</v>
      </c>
    </row>
    <row r="360" spans="108:109" ht="12.75" customHeight="1">
      <c r="DD360" s="74" t="s">
        <v>390</v>
      </c>
      <c r="DE360" s="75">
        <v>13037</v>
      </c>
    </row>
    <row r="361" spans="108:109" ht="12.75" customHeight="1">
      <c r="DD361" s="74" t="s">
        <v>391</v>
      </c>
      <c r="DE361" s="75">
        <v>13038</v>
      </c>
    </row>
    <row r="362" spans="108:109" ht="12.75" customHeight="1">
      <c r="DD362" s="74" t="s">
        <v>392</v>
      </c>
      <c r="DE362" s="75">
        <v>17031</v>
      </c>
    </row>
    <row r="363" spans="108:109" ht="12.75" customHeight="1">
      <c r="DD363" s="74" t="s">
        <v>393</v>
      </c>
      <c r="DE363" s="75">
        <v>14011</v>
      </c>
    </row>
    <row r="364" spans="108:109" ht="12.75" customHeight="1">
      <c r="DD364" s="74" t="s">
        <v>394</v>
      </c>
      <c r="DE364" s="75">
        <v>12029</v>
      </c>
    </row>
    <row r="365" spans="108:109" ht="12.75" customHeight="1">
      <c r="DD365" s="74" t="s">
        <v>395</v>
      </c>
      <c r="DE365" s="75">
        <v>16043</v>
      </c>
    </row>
    <row r="366" spans="108:109" ht="12.75" customHeight="1">
      <c r="DD366" s="74" t="s">
        <v>396</v>
      </c>
      <c r="DE366" s="75">
        <v>17032</v>
      </c>
    </row>
    <row r="367" spans="108:109" ht="12.75" customHeight="1">
      <c r="DD367" s="74" t="s">
        <v>397</v>
      </c>
      <c r="DE367" s="75">
        <v>16044</v>
      </c>
    </row>
    <row r="368" spans="108:109" ht="12.75" customHeight="1">
      <c r="DD368" s="74" t="s">
        <v>398</v>
      </c>
      <c r="DE368" s="75">
        <v>97012</v>
      </c>
    </row>
    <row r="369" spans="108:109" ht="12.75" customHeight="1">
      <c r="DD369" s="74" t="s">
        <v>399</v>
      </c>
      <c r="DE369" s="75">
        <v>97013</v>
      </c>
    </row>
    <row r="370" spans="108:109" ht="12.75" customHeight="1">
      <c r="DD370" s="74" t="s">
        <v>400</v>
      </c>
      <c r="DE370" s="75">
        <v>16046</v>
      </c>
    </row>
    <row r="371" spans="108:109" ht="12.75" customHeight="1">
      <c r="DD371" s="74" t="s">
        <v>401</v>
      </c>
      <c r="DE371" s="75">
        <v>17033</v>
      </c>
    </row>
    <row r="372" spans="108:109" ht="12.75" customHeight="1">
      <c r="DD372" s="74" t="s">
        <v>402</v>
      </c>
      <c r="DE372" s="75">
        <v>19009</v>
      </c>
    </row>
    <row r="373" spans="108:109" ht="12.75" customHeight="1">
      <c r="DD373" s="74" t="s">
        <v>403</v>
      </c>
      <c r="DE373" s="75">
        <v>16047</v>
      </c>
    </row>
    <row r="374" spans="108:109" ht="12.75" customHeight="1">
      <c r="DD374" s="74" t="s">
        <v>404</v>
      </c>
      <c r="DE374" s="75">
        <v>18025</v>
      </c>
    </row>
    <row r="375" spans="108:109" ht="12.75" customHeight="1">
      <c r="DD375" s="74" t="s">
        <v>405</v>
      </c>
      <c r="DE375" s="75">
        <v>15042</v>
      </c>
    </row>
    <row r="376" spans="108:109" ht="12.75" customHeight="1">
      <c r="DD376" s="74" t="s">
        <v>406</v>
      </c>
      <c r="DE376" s="75">
        <v>17034</v>
      </c>
    </row>
    <row r="377" spans="108:109" ht="12.75" customHeight="1">
      <c r="DD377" s="74" t="s">
        <v>407</v>
      </c>
      <c r="DE377" s="75">
        <v>98007</v>
      </c>
    </row>
    <row r="378" spans="108:109" ht="12.75" customHeight="1">
      <c r="DD378" s="74" t="s">
        <v>408</v>
      </c>
      <c r="DE378" s="75">
        <v>15044</v>
      </c>
    </row>
    <row r="379" spans="108:109" ht="12.75" customHeight="1">
      <c r="DD379" s="74" t="s">
        <v>409</v>
      </c>
      <c r="DE379" s="75">
        <v>16048</v>
      </c>
    </row>
    <row r="380" spans="108:109" ht="12.75" customHeight="1">
      <c r="DD380" s="74" t="s">
        <v>410</v>
      </c>
      <c r="DE380" s="75">
        <v>19010</v>
      </c>
    </row>
    <row r="381" spans="108:109" ht="12.75" customHeight="1">
      <c r="DD381" s="74" t="s">
        <v>411</v>
      </c>
      <c r="DE381" s="75">
        <v>19011</v>
      </c>
    </row>
    <row r="382" spans="108:109" ht="12.75" customHeight="1">
      <c r="DD382" s="74" t="s">
        <v>412</v>
      </c>
      <c r="DE382" s="75">
        <v>15045</v>
      </c>
    </row>
    <row r="383" spans="108:109" ht="12.75" customHeight="1">
      <c r="DD383" s="74" t="s">
        <v>135</v>
      </c>
      <c r="DE383" s="75">
        <v>13040</v>
      </c>
    </row>
    <row r="384" spans="108:109" ht="12.75" customHeight="1">
      <c r="DD384" s="74" t="s">
        <v>413</v>
      </c>
      <c r="DE384" s="75">
        <v>14012</v>
      </c>
    </row>
    <row r="385" spans="108:109" ht="12.75" customHeight="1">
      <c r="DD385" s="74" t="s">
        <v>414</v>
      </c>
      <c r="DE385" s="75">
        <v>18026</v>
      </c>
    </row>
    <row r="386" spans="108:109" ht="12.75" customHeight="1">
      <c r="DD386" s="80" t="s">
        <v>415</v>
      </c>
      <c r="DE386" s="75">
        <v>18027</v>
      </c>
    </row>
    <row r="387" spans="108:109" ht="12.75" customHeight="1">
      <c r="DD387" s="74" t="s">
        <v>416</v>
      </c>
      <c r="DE387" s="75">
        <v>15046</v>
      </c>
    </row>
    <row r="388" spans="108:109" ht="12.75" customHeight="1">
      <c r="DD388" s="74" t="s">
        <v>417</v>
      </c>
      <c r="DE388" s="75">
        <v>18028</v>
      </c>
    </row>
    <row r="389" spans="108:109" ht="12.75" customHeight="1">
      <c r="DD389" s="74" t="s">
        <v>418</v>
      </c>
      <c r="DE389" s="75">
        <v>18029</v>
      </c>
    </row>
    <row r="390" spans="108:109" ht="12.75" customHeight="1">
      <c r="DD390" s="74" t="s">
        <v>419</v>
      </c>
      <c r="DE390" s="75">
        <v>20008</v>
      </c>
    </row>
    <row r="391" spans="108:109" ht="12.75" customHeight="1">
      <c r="DD391" s="74" t="s">
        <v>420</v>
      </c>
      <c r="DE391" s="75">
        <v>16049</v>
      </c>
    </row>
    <row r="392" spans="108:109" ht="12.75" customHeight="1">
      <c r="DD392" s="74" t="s">
        <v>421</v>
      </c>
      <c r="DE392" s="75">
        <v>12030</v>
      </c>
    </row>
    <row r="393" spans="108:109" ht="12.75" customHeight="1">
      <c r="DD393" s="74" t="s">
        <v>137</v>
      </c>
      <c r="DE393" s="75">
        <v>13041</v>
      </c>
    </row>
    <row r="394" spans="108:109" ht="12.75" customHeight="1">
      <c r="DD394" s="74" t="s">
        <v>422</v>
      </c>
      <c r="DE394" s="75">
        <v>13042</v>
      </c>
    </row>
    <row r="395" spans="108:109" ht="12.75" customHeight="1">
      <c r="DD395" s="74" t="s">
        <v>423</v>
      </c>
      <c r="DE395" s="75">
        <v>19012</v>
      </c>
    </row>
    <row r="396" spans="108:109" ht="12.75" customHeight="1">
      <c r="DD396" s="74" t="s">
        <v>424</v>
      </c>
      <c r="DE396" s="75">
        <v>13043</v>
      </c>
    </row>
    <row r="397" spans="108:109" ht="12.75" customHeight="1">
      <c r="DD397" s="74" t="s">
        <v>425</v>
      </c>
      <c r="DE397" s="75">
        <v>16050</v>
      </c>
    </row>
    <row r="398" spans="108:109" ht="12.75" customHeight="1">
      <c r="DD398" s="74" t="s">
        <v>426</v>
      </c>
      <c r="DE398" s="75">
        <v>17035</v>
      </c>
    </row>
    <row r="399" spans="108:109" ht="12.75" customHeight="1">
      <c r="DD399" s="74" t="s">
        <v>427</v>
      </c>
      <c r="DE399" s="75">
        <v>15047</v>
      </c>
    </row>
    <row r="400" spans="108:109" ht="12.75" customHeight="1">
      <c r="DD400" s="74" t="s">
        <v>428</v>
      </c>
      <c r="DE400" s="75">
        <v>17036</v>
      </c>
    </row>
    <row r="401" spans="108:109" ht="12.75" customHeight="1">
      <c r="DD401" s="74" t="s">
        <v>429</v>
      </c>
      <c r="DE401" s="75">
        <v>19013</v>
      </c>
    </row>
    <row r="402" spans="108:109" ht="12.75" customHeight="1">
      <c r="DD402" s="74" t="s">
        <v>430</v>
      </c>
      <c r="DE402" s="75">
        <v>19014</v>
      </c>
    </row>
    <row r="403" spans="108:109" ht="12.75" customHeight="1">
      <c r="DD403" s="74" t="s">
        <v>431</v>
      </c>
      <c r="DE403" s="75">
        <v>19015</v>
      </c>
    </row>
    <row r="404" spans="108:109" ht="12.75" customHeight="1">
      <c r="DD404" s="74" t="s">
        <v>432</v>
      </c>
      <c r="DE404" s="75">
        <v>17037</v>
      </c>
    </row>
    <row r="405" spans="108:109" ht="12.75" customHeight="1">
      <c r="DD405" s="74" t="s">
        <v>433</v>
      </c>
      <c r="DE405" s="75">
        <v>16051</v>
      </c>
    </row>
    <row r="406" spans="108:109" ht="12.75" customHeight="1">
      <c r="DD406" s="74" t="s">
        <v>434</v>
      </c>
      <c r="DE406" s="75">
        <v>16052</v>
      </c>
    </row>
    <row r="407" spans="108:109" ht="12.75" customHeight="1">
      <c r="DD407" s="74" t="s">
        <v>435</v>
      </c>
      <c r="DE407" s="75">
        <v>17038</v>
      </c>
    </row>
    <row r="408" spans="108:109" ht="12.75" customHeight="1">
      <c r="DD408" s="74" t="s">
        <v>208</v>
      </c>
      <c r="DE408" s="75">
        <v>15048</v>
      </c>
    </row>
    <row r="409" spans="108:109" ht="12.75" customHeight="1">
      <c r="DD409" s="74" t="s">
        <v>436</v>
      </c>
      <c r="DE409" s="75">
        <v>13044</v>
      </c>
    </row>
    <row r="410" spans="108:109" ht="12.75" customHeight="1">
      <c r="DD410" s="74" t="s">
        <v>437</v>
      </c>
      <c r="DE410" s="75">
        <v>16053</v>
      </c>
    </row>
    <row r="411" spans="108:109" ht="12.75" customHeight="1">
      <c r="DD411" s="74" t="s">
        <v>438</v>
      </c>
      <c r="DE411" s="75">
        <v>12031</v>
      </c>
    </row>
    <row r="412" spans="108:109" ht="12.75" customHeight="1">
      <c r="DD412" s="80" t="s">
        <v>439</v>
      </c>
      <c r="DE412" s="75">
        <v>18030</v>
      </c>
    </row>
    <row r="413" spans="108:109" ht="12.75" customHeight="1">
      <c r="DD413" s="74" t="s">
        <v>440</v>
      </c>
      <c r="DE413" s="75">
        <v>20009</v>
      </c>
    </row>
    <row r="414" spans="108:109" ht="12.75" customHeight="1">
      <c r="DD414" s="74" t="s">
        <v>441</v>
      </c>
      <c r="DE414" s="75">
        <v>13045</v>
      </c>
    </row>
    <row r="415" spans="108:109" ht="12.75" customHeight="1">
      <c r="DD415" s="74" t="s">
        <v>442</v>
      </c>
      <c r="DE415" s="75">
        <v>12032</v>
      </c>
    </row>
    <row r="416" spans="108:109" ht="12.75" customHeight="1">
      <c r="DD416" s="74" t="s">
        <v>443</v>
      </c>
      <c r="DE416" s="75">
        <v>97014</v>
      </c>
    </row>
    <row r="417" spans="108:109" ht="12.75" customHeight="1">
      <c r="DD417" s="74" t="s">
        <v>444</v>
      </c>
      <c r="DE417" s="75">
        <v>13046</v>
      </c>
    </row>
    <row r="418" spans="108:109" ht="12.75" customHeight="1">
      <c r="DD418" s="74" t="s">
        <v>445</v>
      </c>
      <c r="DE418" s="75">
        <v>13047</v>
      </c>
    </row>
    <row r="419" spans="108:109" ht="12.75" customHeight="1">
      <c r="DD419" s="74" t="s">
        <v>446</v>
      </c>
      <c r="DE419" s="75">
        <v>12033</v>
      </c>
    </row>
    <row r="420" spans="108:109" ht="12.75" customHeight="1">
      <c r="DD420" s="74" t="s">
        <v>447</v>
      </c>
      <c r="DE420" s="75">
        <v>15049</v>
      </c>
    </row>
    <row r="421" spans="108:109" ht="12.75" customHeight="1">
      <c r="DD421" s="74" t="s">
        <v>448</v>
      </c>
      <c r="DE421" s="75">
        <v>16055</v>
      </c>
    </row>
    <row r="422" spans="108:109" ht="12.75" customHeight="1">
      <c r="DD422" s="74" t="s">
        <v>449</v>
      </c>
      <c r="DE422" s="75">
        <v>16056</v>
      </c>
    </row>
    <row r="423" spans="108:109" ht="12.75" customHeight="1">
      <c r="DD423" s="74" t="s">
        <v>450</v>
      </c>
      <c r="DE423" s="75">
        <v>12034</v>
      </c>
    </row>
    <row r="424" spans="108:109" ht="12.75" customHeight="1">
      <c r="DD424" s="74" t="s">
        <v>451</v>
      </c>
      <c r="DE424" s="75">
        <v>12035</v>
      </c>
    </row>
    <row r="425" spans="108:109" ht="12.75" customHeight="1">
      <c r="DD425" s="74" t="s">
        <v>452</v>
      </c>
      <c r="DE425" s="75">
        <v>17039</v>
      </c>
    </row>
    <row r="426" spans="108:109" ht="12.75" customHeight="1">
      <c r="DD426" s="74" t="s">
        <v>453</v>
      </c>
      <c r="DE426" s="75">
        <v>15050</v>
      </c>
    </row>
    <row r="427" spans="108:109" ht="12.75" customHeight="1">
      <c r="DD427" s="74" t="s">
        <v>454</v>
      </c>
      <c r="DE427" s="75">
        <v>15051</v>
      </c>
    </row>
    <row r="428" spans="108:109" ht="12.75" customHeight="1">
      <c r="DD428" s="74" t="s">
        <v>455</v>
      </c>
      <c r="DE428" s="75">
        <v>13048</v>
      </c>
    </row>
    <row r="429" spans="108:109" ht="12.75" customHeight="1">
      <c r="DD429" s="74" t="s">
        <v>456</v>
      </c>
      <c r="DE429" s="75">
        <v>16057</v>
      </c>
    </row>
    <row r="430" spans="108:109" ht="12.75" customHeight="1">
      <c r="DD430" s="74" t="s">
        <v>457</v>
      </c>
      <c r="DE430" s="75">
        <v>19016</v>
      </c>
    </row>
    <row r="431" spans="108:109" ht="12.75" customHeight="1">
      <c r="DD431" s="74" t="s">
        <v>458</v>
      </c>
      <c r="DE431" s="75">
        <v>19017</v>
      </c>
    </row>
    <row r="432" spans="108:109" ht="12.75" customHeight="1">
      <c r="DD432" s="74" t="s">
        <v>459</v>
      </c>
      <c r="DE432" s="75">
        <v>12036</v>
      </c>
    </row>
    <row r="433" spans="108:109" ht="12.75" customHeight="1">
      <c r="DD433" s="74" t="s">
        <v>460</v>
      </c>
      <c r="DE433" s="75">
        <v>19018</v>
      </c>
    </row>
    <row r="434" spans="108:109" ht="12.75" customHeight="1">
      <c r="DD434" s="74" t="s">
        <v>461</v>
      </c>
      <c r="DE434" s="75">
        <v>19019</v>
      </c>
    </row>
    <row r="435" spans="108:109" ht="12.75" customHeight="1">
      <c r="DD435" s="74" t="s">
        <v>462</v>
      </c>
      <c r="DE435" s="75">
        <v>98008</v>
      </c>
    </row>
    <row r="436" spans="108:109" ht="12.75" customHeight="1">
      <c r="DD436" s="74" t="s">
        <v>463</v>
      </c>
      <c r="DE436" s="75">
        <v>19020</v>
      </c>
    </row>
    <row r="437" spans="108:109" ht="12.75" customHeight="1">
      <c r="DD437" s="74" t="s">
        <v>152</v>
      </c>
      <c r="DE437" s="75">
        <v>19021</v>
      </c>
    </row>
    <row r="438" spans="108:109" ht="12.75" customHeight="1">
      <c r="DD438" s="74" t="s">
        <v>464</v>
      </c>
      <c r="DE438" s="75">
        <v>98009</v>
      </c>
    </row>
    <row r="439" spans="108:109" ht="12.75" customHeight="1">
      <c r="DD439" s="74" t="s">
        <v>465</v>
      </c>
      <c r="DE439" s="75">
        <v>19022</v>
      </c>
    </row>
    <row r="440" spans="108:109" ht="12.75" customHeight="1">
      <c r="DD440" s="74" t="s">
        <v>466</v>
      </c>
      <c r="DE440" s="75">
        <v>20010</v>
      </c>
    </row>
    <row r="441" spans="108:109" ht="12.75" customHeight="1">
      <c r="DD441" s="74" t="s">
        <v>467</v>
      </c>
      <c r="DE441" s="75">
        <v>20011</v>
      </c>
    </row>
    <row r="442" spans="108:109" ht="12.75" customHeight="1">
      <c r="DD442" s="74" t="s">
        <v>468</v>
      </c>
      <c r="DE442" s="75">
        <v>98010</v>
      </c>
    </row>
    <row r="443" spans="108:109" ht="12.75" customHeight="1">
      <c r="DD443" s="74" t="s">
        <v>469</v>
      </c>
      <c r="DE443" s="75">
        <v>20012</v>
      </c>
    </row>
    <row r="444" spans="108:109" ht="12.75" customHeight="1">
      <c r="DD444" s="74" t="s">
        <v>470</v>
      </c>
      <c r="DE444" s="75">
        <v>12037</v>
      </c>
    </row>
    <row r="445" spans="108:109" ht="12.75" customHeight="1">
      <c r="DD445" s="74" t="s">
        <v>471</v>
      </c>
      <c r="DE445" s="75">
        <v>18031</v>
      </c>
    </row>
    <row r="446" spans="108:109" ht="12.75" customHeight="1">
      <c r="DD446" s="74" t="s">
        <v>472</v>
      </c>
      <c r="DE446" s="75">
        <v>97015</v>
      </c>
    </row>
    <row r="447" spans="108:109" ht="12.75" customHeight="1">
      <c r="DD447" s="74" t="s">
        <v>473</v>
      </c>
      <c r="DE447" s="75">
        <v>15055</v>
      </c>
    </row>
    <row r="448" spans="108:109" ht="12.75" customHeight="1">
      <c r="DD448" s="74" t="s">
        <v>474</v>
      </c>
      <c r="DE448" s="75">
        <v>13050</v>
      </c>
    </row>
    <row r="449" spans="108:109" ht="12.75" customHeight="1">
      <c r="DD449" s="74" t="s">
        <v>475</v>
      </c>
      <c r="DE449" s="75">
        <v>97016</v>
      </c>
    </row>
    <row r="450" spans="108:109" ht="12.75" customHeight="1">
      <c r="DD450" s="74" t="s">
        <v>476</v>
      </c>
      <c r="DE450" s="75">
        <v>18032</v>
      </c>
    </row>
    <row r="451" spans="108:109" ht="12.75" customHeight="1">
      <c r="DD451" s="74" t="s">
        <v>477</v>
      </c>
      <c r="DE451" s="75">
        <v>16058</v>
      </c>
    </row>
    <row r="452" spans="108:109" ht="12.75" customHeight="1">
      <c r="DD452" s="74" t="s">
        <v>478</v>
      </c>
      <c r="DE452" s="75">
        <v>12038</v>
      </c>
    </row>
    <row r="453" spans="108:109" ht="12.75" customHeight="1">
      <c r="DD453" s="74" t="s">
        <v>479</v>
      </c>
      <c r="DE453" s="75">
        <v>18033</v>
      </c>
    </row>
    <row r="454" spans="108:109" ht="12.75" customHeight="1">
      <c r="DD454" s="74" t="s">
        <v>480</v>
      </c>
      <c r="DE454" s="75">
        <v>98011</v>
      </c>
    </row>
    <row r="455" spans="108:109" ht="12.75" customHeight="1">
      <c r="DD455" s="74" t="s">
        <v>481</v>
      </c>
      <c r="DE455" s="75">
        <v>98012</v>
      </c>
    </row>
    <row r="456" spans="108:109" ht="12.75" customHeight="1">
      <c r="DD456" s="74" t="s">
        <v>482</v>
      </c>
      <c r="DE456" s="75">
        <v>16059</v>
      </c>
    </row>
    <row r="457" spans="108:109" ht="12.75" customHeight="1">
      <c r="DD457" s="74" t="s">
        <v>483</v>
      </c>
      <c r="DE457" s="75">
        <v>13052</v>
      </c>
    </row>
    <row r="458" spans="108:109" ht="12.75" customHeight="1">
      <c r="DD458" s="74" t="s">
        <v>484</v>
      </c>
      <c r="DE458" s="75">
        <v>13053</v>
      </c>
    </row>
    <row r="459" spans="108:109" ht="12.75" customHeight="1">
      <c r="DD459" s="74" t="s">
        <v>485</v>
      </c>
      <c r="DE459" s="75">
        <v>16060</v>
      </c>
    </row>
    <row r="460" spans="108:109" ht="12.75" customHeight="1">
      <c r="DD460" s="80" t="s">
        <v>486</v>
      </c>
      <c r="DE460" s="75">
        <v>18034</v>
      </c>
    </row>
    <row r="461" spans="108:109" ht="12.75" customHeight="1">
      <c r="DD461" s="74" t="s">
        <v>487</v>
      </c>
      <c r="DE461" s="75">
        <v>12039</v>
      </c>
    </row>
    <row r="462" spans="108:109" ht="12.75" customHeight="1">
      <c r="DD462" s="74" t="s">
        <v>488</v>
      </c>
      <c r="DE462" s="75">
        <v>15058</v>
      </c>
    </row>
    <row r="463" spans="108:109" ht="12.75" customHeight="1">
      <c r="DD463" s="74" t="s">
        <v>489</v>
      </c>
      <c r="DE463" s="75">
        <v>14013</v>
      </c>
    </row>
    <row r="464" spans="108:109" ht="12.75" customHeight="1">
      <c r="DD464" s="74" t="s">
        <v>490</v>
      </c>
      <c r="DE464" s="75">
        <v>97017</v>
      </c>
    </row>
    <row r="465" spans="108:109" ht="12.75" customHeight="1">
      <c r="DD465" s="74" t="s">
        <v>491</v>
      </c>
      <c r="DE465" s="75">
        <v>15059</v>
      </c>
    </row>
    <row r="466" spans="108:109" ht="12.75" customHeight="1">
      <c r="DD466" s="74" t="s">
        <v>492</v>
      </c>
      <c r="DE466" s="75">
        <v>12040</v>
      </c>
    </row>
    <row r="467" spans="108:109" ht="12.75" customHeight="1">
      <c r="DD467" s="74" t="s">
        <v>493</v>
      </c>
      <c r="DE467" s="75">
        <v>12041</v>
      </c>
    </row>
    <row r="468" spans="108:109" ht="12.75" customHeight="1">
      <c r="DD468" s="74" t="s">
        <v>494</v>
      </c>
      <c r="DE468" s="75">
        <v>16061</v>
      </c>
    </row>
    <row r="469" spans="108:109" ht="12.75" customHeight="1">
      <c r="DD469" s="74" t="s">
        <v>495</v>
      </c>
      <c r="DE469" s="75">
        <v>15060</v>
      </c>
    </row>
    <row r="470" spans="108:109" ht="12.75" customHeight="1">
      <c r="DD470" s="74" t="s">
        <v>496</v>
      </c>
      <c r="DE470" s="75">
        <v>13055</v>
      </c>
    </row>
    <row r="471" spans="108:109" ht="12.75" customHeight="1">
      <c r="DD471" s="74" t="s">
        <v>497</v>
      </c>
      <c r="DE471" s="75">
        <v>97018</v>
      </c>
    </row>
    <row r="472" spans="108:109" ht="12.75" customHeight="1">
      <c r="DD472" s="74" t="s">
        <v>498</v>
      </c>
      <c r="DE472" s="75">
        <v>15061</v>
      </c>
    </row>
    <row r="473" spans="108:109" ht="12.75" customHeight="1">
      <c r="DD473" s="74" t="s">
        <v>499</v>
      </c>
      <c r="DE473" s="75">
        <v>18035</v>
      </c>
    </row>
    <row r="474" spans="108:109" ht="12.75" customHeight="1">
      <c r="DD474" s="74" t="s">
        <v>500</v>
      </c>
      <c r="DE474" s="75">
        <v>18036</v>
      </c>
    </row>
    <row r="475" spans="108:109" ht="12.75" customHeight="1">
      <c r="DD475" s="74" t="s">
        <v>182</v>
      </c>
      <c r="DE475" s="75">
        <v>15062</v>
      </c>
    </row>
    <row r="476" spans="108:109" ht="12.75" customHeight="1">
      <c r="DD476" s="74" t="s">
        <v>220</v>
      </c>
      <c r="DE476" s="75">
        <v>18037</v>
      </c>
    </row>
    <row r="477" spans="108:109" ht="12.75" customHeight="1">
      <c r="DD477" s="74" t="s">
        <v>501</v>
      </c>
      <c r="DE477" s="75">
        <v>17040</v>
      </c>
    </row>
    <row r="478" spans="108:109" ht="12.75" customHeight="1">
      <c r="DD478" s="74" t="s">
        <v>502</v>
      </c>
      <c r="DE478" s="75">
        <v>20014</v>
      </c>
    </row>
    <row r="479" spans="108:109" ht="12.75" customHeight="1">
      <c r="DD479" s="74" t="s">
        <v>503</v>
      </c>
      <c r="DE479" s="75">
        <v>19024</v>
      </c>
    </row>
    <row r="480" spans="108:109" ht="12.75" customHeight="1">
      <c r="DD480" s="74" t="s">
        <v>504</v>
      </c>
      <c r="DE480" s="75">
        <v>20015</v>
      </c>
    </row>
    <row r="481" spans="108:109" ht="12.75" customHeight="1">
      <c r="DD481" s="74" t="s">
        <v>505</v>
      </c>
      <c r="DE481" s="75">
        <v>17042</v>
      </c>
    </row>
    <row r="482" spans="108:109" ht="12.75" customHeight="1">
      <c r="DD482" s="74" t="s">
        <v>506</v>
      </c>
      <c r="DE482" s="75">
        <v>16063</v>
      </c>
    </row>
    <row r="483" spans="108:109" ht="12.75" customHeight="1">
      <c r="DD483" s="74" t="s">
        <v>507</v>
      </c>
      <c r="DE483" s="75">
        <v>20013</v>
      </c>
    </row>
    <row r="484" spans="108:109" ht="12.75" customHeight="1">
      <c r="DD484" s="74" t="s">
        <v>508</v>
      </c>
      <c r="DE484" s="75">
        <v>17041</v>
      </c>
    </row>
    <row r="485" spans="108:109" ht="12.75" customHeight="1">
      <c r="DD485" s="74" t="s">
        <v>509</v>
      </c>
      <c r="DE485" s="75">
        <v>19023</v>
      </c>
    </row>
    <row r="486" spans="108:109" ht="12.75" customHeight="1">
      <c r="DD486" s="74" t="s">
        <v>248</v>
      </c>
      <c r="DE486" s="75">
        <v>12042</v>
      </c>
    </row>
    <row r="487" spans="108:109" ht="12.75" customHeight="1">
      <c r="DD487" s="74" t="s">
        <v>510</v>
      </c>
      <c r="DE487" s="75">
        <v>19025</v>
      </c>
    </row>
    <row r="488" spans="108:109" ht="12.75" customHeight="1">
      <c r="DD488" s="74" t="s">
        <v>511</v>
      </c>
      <c r="DE488" s="75">
        <v>18038</v>
      </c>
    </row>
    <row r="489" spans="108:109" ht="12.75" customHeight="1">
      <c r="DD489" s="74" t="s">
        <v>512</v>
      </c>
      <c r="DE489" s="75">
        <v>16062</v>
      </c>
    </row>
    <row r="490" spans="108:109" ht="12.75" customHeight="1">
      <c r="DD490" s="74" t="s">
        <v>513</v>
      </c>
      <c r="DE490" s="75">
        <v>12043</v>
      </c>
    </row>
    <row r="491" spans="108:109" ht="12.75" customHeight="1">
      <c r="DD491" s="80" t="s">
        <v>514</v>
      </c>
      <c r="DE491" s="75">
        <v>18039</v>
      </c>
    </row>
    <row r="492" spans="108:109" ht="12.75" customHeight="1">
      <c r="DD492" s="74" t="s">
        <v>515</v>
      </c>
      <c r="DE492" s="75">
        <v>14014</v>
      </c>
    </row>
    <row r="493" spans="108:109" ht="12.75" customHeight="1">
      <c r="DD493" s="74" t="s">
        <v>516</v>
      </c>
      <c r="DE493" s="75">
        <v>97019</v>
      </c>
    </row>
    <row r="494" spans="108:109" ht="12.75" customHeight="1">
      <c r="DD494" s="74" t="s">
        <v>517</v>
      </c>
      <c r="DE494" s="75">
        <v>20016</v>
      </c>
    </row>
    <row r="495" spans="108:109" ht="12.75" customHeight="1">
      <c r="DD495" s="74" t="s">
        <v>518</v>
      </c>
      <c r="DE495" s="75">
        <v>13058</v>
      </c>
    </row>
    <row r="496" spans="108:109" ht="12.75" customHeight="1">
      <c r="DD496" s="80" t="s">
        <v>519</v>
      </c>
      <c r="DE496" s="75">
        <v>18040</v>
      </c>
    </row>
    <row r="497" spans="108:109" ht="12.75" customHeight="1">
      <c r="DD497" s="74" t="s">
        <v>520</v>
      </c>
      <c r="DE497" s="75">
        <v>98013</v>
      </c>
    </row>
    <row r="498" spans="108:109" ht="12.75" customHeight="1">
      <c r="DD498" s="74" t="s">
        <v>521</v>
      </c>
      <c r="DE498" s="75">
        <v>13059</v>
      </c>
    </row>
    <row r="499" spans="108:109" ht="12.75" customHeight="1">
      <c r="DD499" s="74" t="s">
        <v>522</v>
      </c>
      <c r="DE499" s="75">
        <v>12044</v>
      </c>
    </row>
    <row r="500" spans="108:109" ht="12.75" customHeight="1">
      <c r="DD500" s="74" t="s">
        <v>523</v>
      </c>
      <c r="DE500" s="75">
        <v>12045</v>
      </c>
    </row>
    <row r="501" spans="108:109" ht="12.75" customHeight="1">
      <c r="DD501" s="74" t="s">
        <v>524</v>
      </c>
      <c r="DE501" s="75">
        <v>19026</v>
      </c>
    </row>
    <row r="502" spans="108:109" ht="12.75" customHeight="1">
      <c r="DD502" s="74" t="s">
        <v>525</v>
      </c>
      <c r="DE502" s="75">
        <v>19027</v>
      </c>
    </row>
    <row r="503" spans="108:109" ht="12.75" customHeight="1">
      <c r="DD503" s="74" t="s">
        <v>526</v>
      </c>
      <c r="DE503" s="75">
        <v>17043</v>
      </c>
    </row>
    <row r="504" spans="108:109" ht="12.75" customHeight="1">
      <c r="DD504" s="74" t="s">
        <v>527</v>
      </c>
      <c r="DE504" s="75">
        <v>98014</v>
      </c>
    </row>
    <row r="505" spans="108:109" ht="12.75" customHeight="1">
      <c r="DD505" s="74" t="s">
        <v>528</v>
      </c>
      <c r="DE505" s="75">
        <v>20017</v>
      </c>
    </row>
    <row r="506" spans="108:109" ht="12.75" customHeight="1">
      <c r="DD506" s="74" t="s">
        <v>529</v>
      </c>
      <c r="DE506" s="75">
        <v>13060</v>
      </c>
    </row>
    <row r="507" spans="108:109" ht="12.75" customHeight="1">
      <c r="DD507" s="74" t="s">
        <v>530</v>
      </c>
      <c r="DE507" s="75">
        <v>12046</v>
      </c>
    </row>
    <row r="508" spans="108:109" ht="12.75" customHeight="1">
      <c r="DD508" s="74" t="s">
        <v>531</v>
      </c>
      <c r="DE508" s="75">
        <v>14015</v>
      </c>
    </row>
    <row r="509" spans="108:109" ht="12.75" customHeight="1">
      <c r="DD509" s="74" t="s">
        <v>532</v>
      </c>
      <c r="DE509" s="75">
        <v>16064</v>
      </c>
    </row>
    <row r="510" spans="108:109" ht="12.75" customHeight="1">
      <c r="DD510" s="74" t="s">
        <v>533</v>
      </c>
      <c r="DE510" s="75">
        <v>98015</v>
      </c>
    </row>
    <row r="511" spans="108:109" ht="12.75" customHeight="1">
      <c r="DD511" s="74" t="s">
        <v>534</v>
      </c>
      <c r="DE511" s="75">
        <v>17044</v>
      </c>
    </row>
    <row r="512" spans="108:109" ht="12.75" customHeight="1">
      <c r="DD512" s="74" t="s">
        <v>535</v>
      </c>
      <c r="DE512" s="75">
        <v>17045</v>
      </c>
    </row>
    <row r="513" spans="108:109" ht="12.75" customHeight="1">
      <c r="DD513" s="74" t="s">
        <v>536</v>
      </c>
      <c r="DE513" s="75">
        <v>16065</v>
      </c>
    </row>
    <row r="514" spans="108:109" ht="12.75" customHeight="1">
      <c r="DD514" s="74" t="s">
        <v>537</v>
      </c>
      <c r="DE514" s="75">
        <v>12047</v>
      </c>
    </row>
    <row r="515" spans="108:109" ht="12.75" customHeight="1">
      <c r="DD515" s="80" t="s">
        <v>538</v>
      </c>
      <c r="DE515" s="75">
        <v>18041</v>
      </c>
    </row>
    <row r="516" spans="108:109" ht="12.75" customHeight="1">
      <c r="DD516" s="74" t="s">
        <v>539</v>
      </c>
      <c r="DE516" s="75">
        <v>98016</v>
      </c>
    </row>
    <row r="517" spans="108:109" ht="12.75" customHeight="1">
      <c r="DD517" s="74" t="s">
        <v>540</v>
      </c>
      <c r="DE517" s="75">
        <v>13061</v>
      </c>
    </row>
    <row r="518" spans="108:109" ht="12.75" customHeight="1">
      <c r="DD518" s="74" t="s">
        <v>541</v>
      </c>
      <c r="DE518" s="75">
        <v>13062</v>
      </c>
    </row>
    <row r="519" spans="108:109" ht="12.75" customHeight="1">
      <c r="DD519" s="74" t="s">
        <v>542</v>
      </c>
      <c r="DE519" s="75">
        <v>12048</v>
      </c>
    </row>
    <row r="520" spans="108:109" ht="12.75" customHeight="1">
      <c r="DD520" s="74" t="s">
        <v>543</v>
      </c>
      <c r="DE520" s="75">
        <v>98017</v>
      </c>
    </row>
    <row r="521" spans="108:109" ht="12.75" customHeight="1">
      <c r="DD521" s="74" t="s">
        <v>544</v>
      </c>
      <c r="DE521" s="75">
        <v>15068</v>
      </c>
    </row>
    <row r="522" spans="108:109" ht="12.75" customHeight="1">
      <c r="DD522" s="74" t="s">
        <v>545</v>
      </c>
      <c r="DE522" s="75">
        <v>16066</v>
      </c>
    </row>
    <row r="523" spans="108:109" ht="12.75" customHeight="1">
      <c r="DD523" s="74" t="s">
        <v>546</v>
      </c>
      <c r="DE523" s="75">
        <v>20018</v>
      </c>
    </row>
    <row r="524" spans="108:109" ht="12.75" customHeight="1">
      <c r="DD524" s="74" t="s">
        <v>547</v>
      </c>
      <c r="DE524" s="75">
        <v>12049</v>
      </c>
    </row>
    <row r="525" spans="108:109" ht="12.75" customHeight="1">
      <c r="DD525" s="74" t="s">
        <v>548</v>
      </c>
      <c r="DE525" s="75">
        <v>17046</v>
      </c>
    </row>
    <row r="526" spans="108:109" ht="12.75" customHeight="1">
      <c r="DD526" s="74" t="s">
        <v>549</v>
      </c>
      <c r="DE526" s="75">
        <v>16067</v>
      </c>
    </row>
    <row r="527" spans="108:109" ht="12.75" customHeight="1">
      <c r="DD527" s="74" t="s">
        <v>550</v>
      </c>
      <c r="DE527" s="75">
        <v>18042</v>
      </c>
    </row>
    <row r="528" spans="108:109" ht="12.75" customHeight="1">
      <c r="DD528" s="74" t="s">
        <v>551</v>
      </c>
      <c r="DE528" s="75">
        <v>17047</v>
      </c>
    </row>
    <row r="529" spans="108:109" ht="12.75" customHeight="1">
      <c r="DD529" s="74" t="s">
        <v>552</v>
      </c>
      <c r="DE529" s="75">
        <v>14016</v>
      </c>
    </row>
    <row r="530" spans="108:109" ht="12.75" customHeight="1">
      <c r="DD530" s="74" t="s">
        <v>553</v>
      </c>
      <c r="DE530" s="75">
        <v>19028</v>
      </c>
    </row>
    <row r="531" spans="108:109" ht="12.75" customHeight="1">
      <c r="DD531" s="74" t="s">
        <v>554</v>
      </c>
      <c r="DE531" s="75">
        <v>17048</v>
      </c>
    </row>
    <row r="532" spans="108:109" ht="12.75" customHeight="1">
      <c r="DD532" s="74" t="s">
        <v>555</v>
      </c>
      <c r="DE532" s="75">
        <v>16068</v>
      </c>
    </row>
    <row r="533" spans="108:109" ht="12.75" customHeight="1">
      <c r="DD533" s="74" t="s">
        <v>556</v>
      </c>
      <c r="DE533" s="75">
        <v>16069</v>
      </c>
    </row>
    <row r="534" spans="108:109" ht="12.75" customHeight="1">
      <c r="DD534" s="74" t="s">
        <v>557</v>
      </c>
      <c r="DE534" s="75">
        <v>16070</v>
      </c>
    </row>
    <row r="535" spans="108:109" ht="12.75" customHeight="1">
      <c r="DD535" s="74" t="s">
        <v>558</v>
      </c>
      <c r="DE535" s="75">
        <v>13063</v>
      </c>
    </row>
    <row r="536" spans="108:109" ht="12.75" customHeight="1">
      <c r="DD536" s="80" t="s">
        <v>559</v>
      </c>
      <c r="DE536" s="75">
        <v>18043</v>
      </c>
    </row>
    <row r="537" spans="108:109" ht="12.75" customHeight="1">
      <c r="DD537" s="74" t="s">
        <v>560</v>
      </c>
      <c r="DE537" s="75">
        <v>14017</v>
      </c>
    </row>
    <row r="538" spans="108:109" ht="12.75" customHeight="1">
      <c r="DD538" s="74" t="s">
        <v>561</v>
      </c>
      <c r="DE538" s="75">
        <v>20019</v>
      </c>
    </row>
    <row r="539" spans="108:109" ht="12.75" customHeight="1">
      <c r="DD539" s="74" t="s">
        <v>562</v>
      </c>
      <c r="DE539" s="75">
        <v>16071</v>
      </c>
    </row>
    <row r="540" spans="108:109" ht="12.75" customHeight="1">
      <c r="DD540" s="80" t="s">
        <v>563</v>
      </c>
      <c r="DE540" s="75">
        <v>18044</v>
      </c>
    </row>
    <row r="541" spans="108:109" ht="12.75" customHeight="1">
      <c r="DD541" s="80" t="s">
        <v>564</v>
      </c>
      <c r="DE541" s="75">
        <v>18045</v>
      </c>
    </row>
    <row r="542" spans="108:109" ht="12.75" customHeight="1">
      <c r="DD542" s="74" t="s">
        <v>565</v>
      </c>
      <c r="DE542" s="75">
        <v>15069</v>
      </c>
    </row>
    <row r="543" spans="108:109" ht="12.75" customHeight="1">
      <c r="DD543" s="74" t="s">
        <v>566</v>
      </c>
      <c r="DE543" s="75">
        <v>13064</v>
      </c>
    </row>
    <row r="544" spans="108:109" ht="12.75" customHeight="1">
      <c r="DD544" s="74" t="s">
        <v>567</v>
      </c>
      <c r="DE544" s="75">
        <v>13065</v>
      </c>
    </row>
    <row r="545" spans="108:109" ht="12.75" customHeight="1">
      <c r="DD545" s="74" t="s">
        <v>568</v>
      </c>
      <c r="DE545" s="75">
        <v>97020</v>
      </c>
    </row>
    <row r="546" spans="108:109" ht="12.75" customHeight="1">
      <c r="DD546" s="74" t="s">
        <v>569</v>
      </c>
      <c r="DE546" s="75">
        <v>15070</v>
      </c>
    </row>
    <row r="547" spans="108:109" ht="12.75" customHeight="1">
      <c r="DD547" s="74" t="s">
        <v>570</v>
      </c>
      <c r="DE547" s="75">
        <v>15071</v>
      </c>
    </row>
    <row r="548" spans="108:109" ht="12.75" customHeight="1">
      <c r="DD548" s="74" t="s">
        <v>571</v>
      </c>
      <c r="DE548" s="75">
        <v>15072</v>
      </c>
    </row>
    <row r="549" spans="108:109" ht="12.75" customHeight="1">
      <c r="DD549" s="80" t="s">
        <v>572</v>
      </c>
      <c r="DE549" s="75">
        <v>18046</v>
      </c>
    </row>
    <row r="550" spans="108:109" ht="12.75" customHeight="1">
      <c r="DD550" s="74" t="s">
        <v>573</v>
      </c>
      <c r="DE550" s="75">
        <v>17049</v>
      </c>
    </row>
    <row r="551" spans="108:109" ht="12.75" customHeight="1">
      <c r="DD551" s="74" t="s">
        <v>574</v>
      </c>
      <c r="DE551" s="75">
        <v>18047</v>
      </c>
    </row>
    <row r="552" spans="108:109" ht="12.75" customHeight="1">
      <c r="DD552" s="74" t="s">
        <v>575</v>
      </c>
      <c r="DE552" s="75">
        <v>98018</v>
      </c>
    </row>
    <row r="553" spans="108:109" ht="12.75" customHeight="1">
      <c r="DD553" s="74" t="s">
        <v>576</v>
      </c>
      <c r="DE553" s="75">
        <v>97021</v>
      </c>
    </row>
    <row r="554" spans="108:109" ht="12.75" customHeight="1">
      <c r="DD554" s="74" t="s">
        <v>577</v>
      </c>
      <c r="DE554" s="75">
        <v>15074</v>
      </c>
    </row>
    <row r="555" spans="108:109" ht="12.75" customHeight="1">
      <c r="DD555" s="74" t="s">
        <v>578</v>
      </c>
      <c r="DE555" s="75">
        <v>15075</v>
      </c>
    </row>
    <row r="556" spans="108:109" ht="12.75" customHeight="1">
      <c r="DD556" s="74" t="s">
        <v>579</v>
      </c>
      <c r="DE556" s="75">
        <v>15076</v>
      </c>
    </row>
    <row r="557" spans="108:109" ht="12.75" customHeight="1">
      <c r="DD557" s="74" t="s">
        <v>580</v>
      </c>
      <c r="DE557" s="75">
        <v>17050</v>
      </c>
    </row>
    <row r="558" spans="108:109" ht="12.75" customHeight="1">
      <c r="DD558" s="74" t="s">
        <v>581</v>
      </c>
      <c r="DE558" s="75">
        <v>17051</v>
      </c>
    </row>
    <row r="559" spans="108:109" ht="12.75" customHeight="1">
      <c r="DD559" s="74" t="s">
        <v>582</v>
      </c>
      <c r="DE559" s="75">
        <v>17052</v>
      </c>
    </row>
    <row r="560" spans="108:109" ht="12.75" customHeight="1">
      <c r="DD560" s="74" t="s">
        <v>237</v>
      </c>
      <c r="DE560" s="75">
        <v>14018</v>
      </c>
    </row>
    <row r="561" spans="108:109" ht="12.75" customHeight="1">
      <c r="DD561" s="74" t="s">
        <v>583</v>
      </c>
      <c r="DE561" s="75">
        <v>14019</v>
      </c>
    </row>
    <row r="562" spans="108:109" ht="12.75" customHeight="1">
      <c r="DD562" s="74" t="s">
        <v>584</v>
      </c>
      <c r="DE562" s="75">
        <v>19029</v>
      </c>
    </row>
    <row r="563" spans="108:109" ht="12.75" customHeight="1">
      <c r="DD563" s="74" t="s">
        <v>585</v>
      </c>
      <c r="DE563" s="75">
        <v>16072</v>
      </c>
    </row>
    <row r="564" spans="108:109" ht="12.75" customHeight="1">
      <c r="DD564" s="74" t="s">
        <v>586</v>
      </c>
      <c r="DE564" s="75">
        <v>18048</v>
      </c>
    </row>
    <row r="565" spans="108:109" ht="12.75" customHeight="1">
      <c r="DD565" s="74" t="s">
        <v>587</v>
      </c>
      <c r="DE565" s="75">
        <v>16073</v>
      </c>
    </row>
    <row r="566" spans="108:109" ht="12.75" customHeight="1">
      <c r="DD566" s="74" t="s">
        <v>588</v>
      </c>
      <c r="DE566" s="75">
        <v>14020</v>
      </c>
    </row>
    <row r="567" spans="108:109" ht="12.75" customHeight="1">
      <c r="DD567" s="74" t="s">
        <v>589</v>
      </c>
      <c r="DE567" s="75">
        <v>19030</v>
      </c>
    </row>
    <row r="568" spans="108:109" ht="12.75" customHeight="1">
      <c r="DD568" s="74" t="s">
        <v>590</v>
      </c>
      <c r="DE568" s="75">
        <v>18049</v>
      </c>
    </row>
    <row r="569" spans="108:109" ht="12.75" customHeight="1">
      <c r="DD569" s="74" t="s">
        <v>591</v>
      </c>
      <c r="DE569" s="75">
        <v>17053</v>
      </c>
    </row>
    <row r="570" spans="108:109" ht="12.75" customHeight="1">
      <c r="DD570" s="80" t="s">
        <v>592</v>
      </c>
      <c r="DE570" s="75">
        <v>18050</v>
      </c>
    </row>
    <row r="571" spans="108:109" ht="12.75" customHeight="1">
      <c r="DD571" s="74" t="s">
        <v>593</v>
      </c>
      <c r="DE571" s="75">
        <v>17054</v>
      </c>
    </row>
    <row r="572" spans="108:109" ht="12.75" customHeight="1">
      <c r="DD572" s="74" t="s">
        <v>594</v>
      </c>
      <c r="DE572" s="75">
        <v>19031</v>
      </c>
    </row>
    <row r="573" spans="108:109" ht="12.75" customHeight="1">
      <c r="DD573" s="74" t="s">
        <v>177</v>
      </c>
      <c r="DE573" s="75">
        <v>15077</v>
      </c>
    </row>
    <row r="574" spans="108:109" ht="12.75" customHeight="1">
      <c r="DD574" s="74" t="s">
        <v>595</v>
      </c>
      <c r="DE574" s="75">
        <v>14021</v>
      </c>
    </row>
    <row r="575" spans="108:109" ht="12.75" customHeight="1">
      <c r="DD575" s="74" t="s">
        <v>596</v>
      </c>
      <c r="DE575" s="75">
        <v>13068</v>
      </c>
    </row>
    <row r="576" spans="108:109" ht="12.75" customHeight="1">
      <c r="DD576" s="74" t="s">
        <v>597</v>
      </c>
      <c r="DE576" s="75">
        <v>16074</v>
      </c>
    </row>
    <row r="577" spans="108:109" ht="12.75" customHeight="1">
      <c r="DD577" s="74" t="s">
        <v>598</v>
      </c>
      <c r="DE577" s="75">
        <v>16075</v>
      </c>
    </row>
    <row r="578" spans="108:109" ht="12.75" customHeight="1">
      <c r="DD578" s="74" t="s">
        <v>599</v>
      </c>
      <c r="DE578" s="75">
        <v>12050</v>
      </c>
    </row>
    <row r="579" spans="108:109" ht="12.75" customHeight="1">
      <c r="DD579" s="74" t="s">
        <v>600</v>
      </c>
      <c r="DE579" s="75">
        <v>15078</v>
      </c>
    </row>
    <row r="580" spans="108:109" ht="12.75" customHeight="1">
      <c r="DD580" s="74" t="s">
        <v>601</v>
      </c>
      <c r="DE580" s="75">
        <v>12051</v>
      </c>
    </row>
    <row r="581" spans="108:109" ht="12.75" customHeight="1">
      <c r="DD581" s="74" t="s">
        <v>602</v>
      </c>
      <c r="DE581" s="75">
        <v>97022</v>
      </c>
    </row>
    <row r="582" spans="108:109" ht="12.75" customHeight="1">
      <c r="DD582" s="74" t="s">
        <v>603</v>
      </c>
      <c r="DE582" s="75">
        <v>13070</v>
      </c>
    </row>
    <row r="583" spans="108:109" ht="12.75" customHeight="1">
      <c r="DD583" s="74" t="s">
        <v>604</v>
      </c>
      <c r="DE583" s="75">
        <v>16076</v>
      </c>
    </row>
    <row r="584" spans="108:109" ht="12.75" customHeight="1">
      <c r="DD584" s="74" t="s">
        <v>605</v>
      </c>
      <c r="DE584" s="75">
        <v>17055</v>
      </c>
    </row>
    <row r="585" spans="108:109" ht="12.75" customHeight="1">
      <c r="DD585" s="74" t="s">
        <v>606</v>
      </c>
      <c r="DE585" s="75">
        <v>14022</v>
      </c>
    </row>
    <row r="586" spans="108:109" ht="12.75" customHeight="1">
      <c r="DD586" s="74" t="s">
        <v>607</v>
      </c>
      <c r="DE586" s="75">
        <v>13071</v>
      </c>
    </row>
    <row r="587" spans="108:109" ht="12.75" customHeight="1">
      <c r="DD587" s="74" t="s">
        <v>608</v>
      </c>
      <c r="DE587" s="75">
        <v>12052</v>
      </c>
    </row>
    <row r="588" spans="108:109" ht="12.75" customHeight="1">
      <c r="DD588" s="74" t="s">
        <v>609</v>
      </c>
      <c r="DE588" s="75">
        <v>16077</v>
      </c>
    </row>
    <row r="589" spans="108:109" ht="12.75" customHeight="1">
      <c r="DD589" s="83" t="s">
        <v>610</v>
      </c>
      <c r="DE589" s="83">
        <v>10701365</v>
      </c>
    </row>
    <row r="590" spans="108:109" ht="12.75" customHeight="1">
      <c r="DD590" s="84" t="s">
        <v>611</v>
      </c>
      <c r="DE590" s="85">
        <v>25617028</v>
      </c>
    </row>
    <row r="591" spans="108:109" ht="12.75" customHeight="1">
      <c r="DD591" s="84" t="s">
        <v>612</v>
      </c>
      <c r="DE591" s="85">
        <v>25617052</v>
      </c>
    </row>
    <row r="592" spans="108:109" ht="12.75" customHeight="1">
      <c r="DD592" s="83" t="s">
        <v>613</v>
      </c>
      <c r="DE592" s="83">
        <v>710172</v>
      </c>
    </row>
    <row r="593" spans="108:109" ht="12.75" customHeight="1">
      <c r="DD593" s="83" t="s">
        <v>614</v>
      </c>
      <c r="DE593" s="83">
        <v>11140116</v>
      </c>
    </row>
    <row r="594" spans="108:109" ht="12.75" customHeight="1">
      <c r="DD594" s="83" t="s">
        <v>615</v>
      </c>
      <c r="DE594" s="83">
        <v>723980</v>
      </c>
    </row>
    <row r="595" spans="108:109" ht="12.75" customHeight="1">
      <c r="DD595" s="83" t="s">
        <v>616</v>
      </c>
      <c r="DE595" s="83">
        <v>103486</v>
      </c>
    </row>
    <row r="596" spans="108:109" ht="12.75" customHeight="1">
      <c r="DD596" s="83" t="s">
        <v>617</v>
      </c>
      <c r="DE596" s="83">
        <v>373899</v>
      </c>
    </row>
    <row r="597" spans="108:109" ht="12.75" customHeight="1">
      <c r="DD597" s="83" t="s">
        <v>618</v>
      </c>
      <c r="DE597" s="83">
        <v>728551</v>
      </c>
    </row>
    <row r="598" spans="108:109" ht="12.75" customHeight="1">
      <c r="DD598" s="83" t="s">
        <v>619</v>
      </c>
      <c r="DE598" s="83">
        <v>11154141</v>
      </c>
    </row>
    <row r="599" spans="108:109" ht="12.75" customHeight="1">
      <c r="DD599" s="84" t="s">
        <v>620</v>
      </c>
      <c r="DE599" s="85">
        <v>25617030</v>
      </c>
    </row>
    <row r="600" spans="108:109" ht="12.75" customHeight="1">
      <c r="DD600" s="83" t="s">
        <v>621</v>
      </c>
      <c r="DE600" s="83">
        <v>11153846</v>
      </c>
    </row>
    <row r="601" spans="108:109" ht="12.75" customHeight="1">
      <c r="DD601" s="83" t="s">
        <v>622</v>
      </c>
      <c r="DE601" s="83">
        <v>728529</v>
      </c>
    </row>
    <row r="602" spans="108:109" ht="12.75" customHeight="1">
      <c r="DD602" s="83" t="s">
        <v>623</v>
      </c>
      <c r="DE602" s="83">
        <v>721450</v>
      </c>
    </row>
    <row r="603" spans="108:109" ht="12.75" customHeight="1">
      <c r="DD603" s="83" t="s">
        <v>624</v>
      </c>
      <c r="DE603" s="83">
        <v>727375</v>
      </c>
    </row>
    <row r="604" spans="108:109" ht="12.75" customHeight="1">
      <c r="DD604" s="83" t="s">
        <v>625</v>
      </c>
      <c r="DE604" s="83">
        <v>711335</v>
      </c>
    </row>
    <row r="605" spans="108:109" ht="12.75" customHeight="1">
      <c r="DD605" s="84" t="s">
        <v>626</v>
      </c>
      <c r="DE605" s="83">
        <v>25617060</v>
      </c>
    </row>
    <row r="606" spans="108:109" ht="12.75" customHeight="1">
      <c r="DD606" s="84" t="s">
        <v>627</v>
      </c>
      <c r="DE606" s="85">
        <v>25617032</v>
      </c>
    </row>
    <row r="607" spans="108:109" ht="12.75" customHeight="1">
      <c r="DD607" s="84" t="s">
        <v>628</v>
      </c>
      <c r="DE607" s="85">
        <v>25617031</v>
      </c>
    </row>
    <row r="608" spans="108:109" ht="12.75" customHeight="1">
      <c r="DD608" s="83" t="s">
        <v>629</v>
      </c>
      <c r="DE608" s="83">
        <v>13159420</v>
      </c>
    </row>
    <row r="609" spans="108:109" ht="12.75" customHeight="1">
      <c r="DD609" s="83" t="s">
        <v>630</v>
      </c>
      <c r="DE609" s="83">
        <v>11146330</v>
      </c>
    </row>
    <row r="610" spans="108:109" ht="12.75" customHeight="1">
      <c r="DD610" s="83" t="s">
        <v>631</v>
      </c>
      <c r="DE610" s="83">
        <v>11151037</v>
      </c>
    </row>
    <row r="611" spans="108:109" ht="12.75" customHeight="1">
      <c r="DD611" s="83" t="s">
        <v>632</v>
      </c>
      <c r="DE611" s="83">
        <v>743295</v>
      </c>
    </row>
    <row r="612" spans="108:109" ht="12.75" customHeight="1">
      <c r="DD612" s="74" t="s">
        <v>633</v>
      </c>
      <c r="DE612" s="75">
        <v>17056</v>
      </c>
    </row>
    <row r="613" spans="108:109" ht="12.75" customHeight="1">
      <c r="DD613" s="74" t="s">
        <v>634</v>
      </c>
      <c r="DE613" s="75">
        <v>12053</v>
      </c>
    </row>
    <row r="614" spans="108:109" ht="12.75" customHeight="1">
      <c r="DD614" s="74" t="s">
        <v>635</v>
      </c>
      <c r="DE614" s="75">
        <v>18051</v>
      </c>
    </row>
    <row r="615" spans="108:109" ht="12.75" customHeight="1">
      <c r="DD615" s="74" t="s">
        <v>636</v>
      </c>
      <c r="DE615" s="75">
        <v>98019</v>
      </c>
    </row>
    <row r="616" spans="108:109" ht="12.75" customHeight="1">
      <c r="DD616" s="74" t="s">
        <v>637</v>
      </c>
      <c r="DE616" s="75">
        <v>15080</v>
      </c>
    </row>
    <row r="617" spans="108:109" ht="12.75" customHeight="1">
      <c r="DD617" s="74" t="s">
        <v>638</v>
      </c>
      <c r="DE617" s="75">
        <v>16078</v>
      </c>
    </row>
    <row r="618" spans="108:109" ht="12.75" customHeight="1">
      <c r="DD618" s="74" t="s">
        <v>639</v>
      </c>
      <c r="DE618" s="75">
        <v>97023</v>
      </c>
    </row>
    <row r="619" spans="108:109" ht="12.75" customHeight="1">
      <c r="DD619" s="74" t="s">
        <v>640</v>
      </c>
      <c r="DE619" s="75">
        <v>97024</v>
      </c>
    </row>
    <row r="620" spans="108:109" ht="12.75" customHeight="1">
      <c r="DD620" s="74" t="s">
        <v>641</v>
      </c>
      <c r="DE620" s="75">
        <v>17057</v>
      </c>
    </row>
    <row r="621" spans="108:109" ht="12.75" customHeight="1">
      <c r="DD621" s="74" t="s">
        <v>642</v>
      </c>
      <c r="DE621" s="75">
        <v>17058</v>
      </c>
    </row>
    <row r="622" spans="108:109" ht="12.75" customHeight="1">
      <c r="DD622" s="74" t="s">
        <v>643</v>
      </c>
      <c r="DE622" s="75">
        <v>17059</v>
      </c>
    </row>
    <row r="623" spans="108:109" ht="12.75" customHeight="1">
      <c r="DD623" s="74" t="s">
        <v>644</v>
      </c>
      <c r="DE623" s="75">
        <v>16079</v>
      </c>
    </row>
    <row r="624" spans="108:109" ht="12.75" customHeight="1">
      <c r="DD624" s="74" t="s">
        <v>645</v>
      </c>
      <c r="DE624" s="75">
        <v>15081</v>
      </c>
    </row>
    <row r="625" spans="108:109" ht="12.75" customHeight="1">
      <c r="DD625" s="74" t="s">
        <v>646</v>
      </c>
      <c r="DE625" s="75">
        <v>13074</v>
      </c>
    </row>
    <row r="626" spans="108:109" ht="12.75" customHeight="1">
      <c r="DD626" s="74" t="s">
        <v>647</v>
      </c>
      <c r="DE626" s="75">
        <v>14023</v>
      </c>
    </row>
    <row r="627" spans="108:109" ht="12.75" customHeight="1">
      <c r="DD627" s="74" t="s">
        <v>648</v>
      </c>
      <c r="DE627" s="75">
        <v>15082</v>
      </c>
    </row>
    <row r="628" spans="108:109" ht="12.75" customHeight="1">
      <c r="DD628" s="74" t="s">
        <v>649</v>
      </c>
      <c r="DE628" s="75">
        <v>16080</v>
      </c>
    </row>
    <row r="629" spans="108:109" ht="12.75" customHeight="1">
      <c r="DD629" s="74" t="s">
        <v>650</v>
      </c>
      <c r="DE629" s="75">
        <v>12054</v>
      </c>
    </row>
    <row r="630" spans="108:109" ht="12.75" customHeight="1">
      <c r="DD630" s="74" t="s">
        <v>651</v>
      </c>
      <c r="DE630" s="75">
        <v>98020</v>
      </c>
    </row>
    <row r="631" spans="108:109" ht="12.75" customHeight="1">
      <c r="DD631" s="74" t="s">
        <v>652</v>
      </c>
      <c r="DE631" s="75">
        <v>12055</v>
      </c>
    </row>
    <row r="632" spans="108:109" ht="12.75" customHeight="1">
      <c r="DD632" s="74" t="s">
        <v>653</v>
      </c>
      <c r="DE632" s="75">
        <v>17060</v>
      </c>
    </row>
    <row r="633" spans="108:109" ht="12.75" customHeight="1">
      <c r="DD633" s="74" t="s">
        <v>654</v>
      </c>
      <c r="DE633" s="75">
        <v>20020</v>
      </c>
    </row>
    <row r="634" spans="108:109" ht="12.75" customHeight="1">
      <c r="DD634" s="74" t="s">
        <v>76</v>
      </c>
      <c r="DE634" s="75">
        <v>13075</v>
      </c>
    </row>
    <row r="635" spans="108:109" ht="12.75" customHeight="1">
      <c r="DD635" s="74" t="s">
        <v>655</v>
      </c>
      <c r="DE635" s="75">
        <v>16081</v>
      </c>
    </row>
    <row r="636" spans="108:109" ht="12.75" customHeight="1">
      <c r="DD636" s="74" t="s">
        <v>656</v>
      </c>
      <c r="DE636" s="75">
        <v>17061</v>
      </c>
    </row>
    <row r="637" spans="108:109" ht="12.75" customHeight="1">
      <c r="DD637" s="74" t="s">
        <v>657</v>
      </c>
      <c r="DE637" s="75">
        <v>15084</v>
      </c>
    </row>
    <row r="638" spans="108:109" ht="12.75" customHeight="1">
      <c r="DD638" s="80" t="s">
        <v>658</v>
      </c>
      <c r="DE638" s="75">
        <v>18052</v>
      </c>
    </row>
    <row r="639" spans="108:109" ht="12.75" customHeight="1">
      <c r="DD639" s="74" t="s">
        <v>659</v>
      </c>
      <c r="DE639" s="75">
        <v>13076</v>
      </c>
    </row>
    <row r="640" spans="108:109" ht="12.75" customHeight="1">
      <c r="DD640" s="74" t="s">
        <v>660</v>
      </c>
      <c r="DE640" s="75">
        <v>18053</v>
      </c>
    </row>
    <row r="641" spans="108:109" ht="12.75" customHeight="1">
      <c r="DD641" s="74" t="s">
        <v>661</v>
      </c>
      <c r="DE641" s="75">
        <v>18054</v>
      </c>
    </row>
    <row r="642" spans="108:109" ht="12.75" customHeight="1">
      <c r="DD642" s="74" t="s">
        <v>662</v>
      </c>
      <c r="DE642" s="75">
        <v>15085</v>
      </c>
    </row>
    <row r="643" spans="108:109" ht="12.75" customHeight="1">
      <c r="DD643" s="74" t="s">
        <v>663</v>
      </c>
      <c r="DE643" s="75">
        <v>15086</v>
      </c>
    </row>
    <row r="644" spans="108:109" ht="12.75" customHeight="1">
      <c r="DD644" s="74" t="s">
        <v>664</v>
      </c>
      <c r="DE644" s="75">
        <v>16082</v>
      </c>
    </row>
    <row r="645" spans="108:109" ht="12.75" customHeight="1">
      <c r="DD645" s="74" t="s">
        <v>665</v>
      </c>
      <c r="DE645" s="75">
        <v>16249</v>
      </c>
    </row>
    <row r="646" spans="108:109" ht="12.75" customHeight="1">
      <c r="DD646" s="74" t="s">
        <v>666</v>
      </c>
      <c r="DE646" s="75">
        <v>18055</v>
      </c>
    </row>
    <row r="647" spans="108:109" ht="12.75" customHeight="1">
      <c r="DD647" s="74" t="s">
        <v>667</v>
      </c>
      <c r="DE647" s="75">
        <v>15087</v>
      </c>
    </row>
    <row r="648" spans="108:109" ht="12.75" customHeight="1">
      <c r="DD648" s="74" t="s">
        <v>668</v>
      </c>
      <c r="DE648" s="75">
        <v>15088</v>
      </c>
    </row>
    <row r="649" spans="108:109" ht="12.75" customHeight="1">
      <c r="DD649" s="74" t="s">
        <v>669</v>
      </c>
      <c r="DE649" s="75">
        <v>98021</v>
      </c>
    </row>
    <row r="650" spans="108:109" ht="12.75" customHeight="1">
      <c r="DD650" s="74" t="s">
        <v>670</v>
      </c>
      <c r="DE650" s="75">
        <v>98022</v>
      </c>
    </row>
    <row r="651" spans="108:109" ht="12.75" customHeight="1">
      <c r="DD651" s="74" t="s">
        <v>671</v>
      </c>
      <c r="DE651" s="75">
        <v>98023</v>
      </c>
    </row>
    <row r="652" spans="108:109" ht="12.75" customHeight="1">
      <c r="DD652" s="74" t="s">
        <v>672</v>
      </c>
      <c r="DE652" s="75">
        <v>15092</v>
      </c>
    </row>
    <row r="653" spans="108:109" ht="12.75" customHeight="1">
      <c r="DD653" s="74" t="s">
        <v>673</v>
      </c>
      <c r="DE653" s="75">
        <v>13077</v>
      </c>
    </row>
    <row r="654" spans="108:109" ht="12.75" customHeight="1">
      <c r="DD654" s="74" t="s">
        <v>184</v>
      </c>
      <c r="DE654" s="75">
        <v>15093</v>
      </c>
    </row>
    <row r="655" spans="108:109" ht="12.75" customHeight="1">
      <c r="DD655" s="74" t="s">
        <v>674</v>
      </c>
      <c r="DE655" s="75">
        <v>19032</v>
      </c>
    </row>
    <row r="656" spans="108:109" ht="12.75" customHeight="1">
      <c r="DD656" s="74" t="s">
        <v>675</v>
      </c>
      <c r="DE656" s="75">
        <v>19033</v>
      </c>
    </row>
    <row r="657" spans="108:109" ht="12.75" customHeight="1">
      <c r="DD657" s="74" t="s">
        <v>676</v>
      </c>
      <c r="DE657" s="75">
        <v>17062</v>
      </c>
    </row>
    <row r="658" spans="108:109" ht="12.75" customHeight="1">
      <c r="DD658" s="74" t="s">
        <v>677</v>
      </c>
      <c r="DE658" s="75">
        <v>98024</v>
      </c>
    </row>
    <row r="659" spans="108:109" ht="12.75" customHeight="1">
      <c r="DD659" s="74" t="s">
        <v>678</v>
      </c>
      <c r="DE659" s="75">
        <v>17063</v>
      </c>
    </row>
    <row r="660" spans="108:109" ht="12.75" customHeight="1">
      <c r="DD660" s="74" t="s">
        <v>679</v>
      </c>
      <c r="DE660" s="75">
        <v>97025</v>
      </c>
    </row>
    <row r="661" spans="108:109" ht="12.75" customHeight="1">
      <c r="DD661" s="74" t="s">
        <v>680</v>
      </c>
      <c r="DE661" s="75">
        <v>16083</v>
      </c>
    </row>
    <row r="662" spans="108:109" ht="12.75" customHeight="1">
      <c r="DD662" s="74" t="s">
        <v>224</v>
      </c>
      <c r="DE662" s="75">
        <v>18056</v>
      </c>
    </row>
    <row r="663" spans="108:109" ht="12.75" customHeight="1">
      <c r="DD663" s="74" t="s">
        <v>681</v>
      </c>
      <c r="DE663" s="75">
        <v>18057</v>
      </c>
    </row>
    <row r="664" spans="108:109" ht="12.75" customHeight="1">
      <c r="DD664" s="74" t="s">
        <v>682</v>
      </c>
      <c r="DE664" s="75">
        <v>17064</v>
      </c>
    </row>
    <row r="665" spans="108:109" ht="12.75" customHeight="1">
      <c r="DD665" s="74" t="s">
        <v>683</v>
      </c>
      <c r="DE665" s="75">
        <v>14024</v>
      </c>
    </row>
    <row r="666" spans="108:109" ht="12.75" customHeight="1">
      <c r="DD666" s="74" t="s">
        <v>684</v>
      </c>
      <c r="DE666" s="75">
        <v>18058</v>
      </c>
    </row>
    <row r="667" spans="108:109" ht="12.75" customHeight="1">
      <c r="DD667" s="74" t="s">
        <v>685</v>
      </c>
      <c r="DE667" s="75">
        <v>16084</v>
      </c>
    </row>
    <row r="668" spans="108:109" ht="12.75" customHeight="1">
      <c r="DD668" s="74" t="s">
        <v>686</v>
      </c>
      <c r="DE668" s="75">
        <v>16247</v>
      </c>
    </row>
    <row r="669" spans="108:109" ht="12.75" customHeight="1">
      <c r="DD669" s="74" t="s">
        <v>687</v>
      </c>
      <c r="DE669" s="75">
        <v>97026</v>
      </c>
    </row>
    <row r="670" spans="108:109" ht="12.75" customHeight="1">
      <c r="DD670" s="74" t="s">
        <v>688</v>
      </c>
      <c r="DE670" s="75">
        <v>16085</v>
      </c>
    </row>
    <row r="671" spans="108:109" ht="12.75" customHeight="1">
      <c r="DD671" s="74" t="s">
        <v>689</v>
      </c>
      <c r="DE671" s="75">
        <v>16086</v>
      </c>
    </row>
    <row r="672" spans="108:109" ht="12.75" customHeight="1">
      <c r="DD672" s="74" t="s">
        <v>690</v>
      </c>
      <c r="DE672" s="75">
        <v>16087</v>
      </c>
    </row>
    <row r="673" spans="108:109" ht="12.75" customHeight="1">
      <c r="DD673" s="80" t="s">
        <v>691</v>
      </c>
      <c r="DE673" s="75">
        <v>18059</v>
      </c>
    </row>
    <row r="674" spans="108:109" ht="12.75" customHeight="1">
      <c r="DD674" s="74" t="s">
        <v>692</v>
      </c>
      <c r="DE674" s="75">
        <v>97027</v>
      </c>
    </row>
    <row r="675" spans="108:109" ht="12.75" customHeight="1">
      <c r="DD675" s="74" t="s">
        <v>693</v>
      </c>
      <c r="DE675" s="75">
        <v>16088</v>
      </c>
    </row>
    <row r="676" spans="108:109" ht="12.75" customHeight="1">
      <c r="DD676" s="74" t="s">
        <v>694</v>
      </c>
      <c r="DE676" s="75">
        <v>19034</v>
      </c>
    </row>
    <row r="677" spans="108:109" ht="12.75" customHeight="1">
      <c r="DD677" s="74" t="s">
        <v>154</v>
      </c>
      <c r="DE677" s="75">
        <v>19035</v>
      </c>
    </row>
    <row r="678" spans="108:109" ht="12.75" customHeight="1">
      <c r="DD678" s="74" t="s">
        <v>695</v>
      </c>
      <c r="DE678" s="75">
        <v>97028</v>
      </c>
    </row>
    <row r="679" spans="108:109" ht="12.75" customHeight="1">
      <c r="DD679" s="74" t="s">
        <v>696</v>
      </c>
      <c r="DE679" s="75">
        <v>12056</v>
      </c>
    </row>
    <row r="680" spans="108:109" ht="12.75" customHeight="1">
      <c r="DD680" s="74" t="s">
        <v>697</v>
      </c>
      <c r="DE680" s="75">
        <v>97029</v>
      </c>
    </row>
    <row r="681" spans="108:109" ht="12.75" customHeight="1">
      <c r="DD681" s="74" t="s">
        <v>698</v>
      </c>
      <c r="DE681" s="75">
        <v>13083</v>
      </c>
    </row>
    <row r="682" spans="108:109" ht="12.75" customHeight="1">
      <c r="DD682" s="74" t="s">
        <v>78</v>
      </c>
      <c r="DE682" s="75">
        <v>19036</v>
      </c>
    </row>
    <row r="683" spans="108:109" ht="12.75" customHeight="1">
      <c r="DD683" s="74" t="s">
        <v>699</v>
      </c>
      <c r="DE683" s="75">
        <v>19037</v>
      </c>
    </row>
    <row r="684" spans="108:109" ht="12.75" customHeight="1">
      <c r="DD684" s="74" t="s">
        <v>700</v>
      </c>
      <c r="DE684" s="75">
        <v>98025</v>
      </c>
    </row>
    <row r="685" spans="108:109" ht="12.75" customHeight="1">
      <c r="DD685" s="74" t="s">
        <v>701</v>
      </c>
      <c r="DE685" s="75">
        <v>12057</v>
      </c>
    </row>
    <row r="686" spans="108:109" ht="12.75" customHeight="1">
      <c r="DD686" s="74" t="s">
        <v>702</v>
      </c>
      <c r="DE686" s="75">
        <v>19038</v>
      </c>
    </row>
    <row r="687" spans="108:109" ht="12.75" customHeight="1">
      <c r="DD687" s="74" t="s">
        <v>703</v>
      </c>
      <c r="DE687" s="75">
        <v>12058</v>
      </c>
    </row>
    <row r="688" spans="108:109" ht="12.75" customHeight="1">
      <c r="DD688" s="74" t="s">
        <v>704</v>
      </c>
      <c r="DE688" s="75">
        <v>13084</v>
      </c>
    </row>
    <row r="689" spans="108:109" ht="12.75" customHeight="1">
      <c r="DD689" s="74" t="s">
        <v>705</v>
      </c>
      <c r="DE689" s="75">
        <v>15096</v>
      </c>
    </row>
    <row r="690" spans="108:109" ht="12.75" customHeight="1">
      <c r="DD690" s="74" t="s">
        <v>706</v>
      </c>
      <c r="DE690" s="75">
        <v>12059</v>
      </c>
    </row>
    <row r="691" spans="108:109" ht="12.75" customHeight="1">
      <c r="DD691" s="74" t="s">
        <v>707</v>
      </c>
      <c r="DE691" s="75">
        <v>19039</v>
      </c>
    </row>
    <row r="692" spans="108:109" ht="12.75" customHeight="1">
      <c r="DD692" s="74" t="s">
        <v>708</v>
      </c>
      <c r="DE692" s="75">
        <v>12060</v>
      </c>
    </row>
    <row r="693" spans="108:109" ht="12.75" customHeight="1">
      <c r="DD693" s="80" t="s">
        <v>709</v>
      </c>
      <c r="DE693" s="75">
        <v>18060</v>
      </c>
    </row>
    <row r="694" spans="108:109" ht="12.75" customHeight="1">
      <c r="DD694" s="74" t="s">
        <v>710</v>
      </c>
      <c r="DE694" s="75">
        <v>12061</v>
      </c>
    </row>
    <row r="695" spans="108:109" ht="12.75" customHeight="1">
      <c r="DD695" s="74" t="s">
        <v>711</v>
      </c>
      <c r="DE695" s="75">
        <v>16089</v>
      </c>
    </row>
    <row r="696" spans="108:109" ht="12.75" customHeight="1">
      <c r="DD696" s="74" t="s">
        <v>712</v>
      </c>
      <c r="DE696" s="75">
        <v>20021</v>
      </c>
    </row>
    <row r="697" spans="108:109" ht="12.75" customHeight="1">
      <c r="DD697" s="74" t="s">
        <v>713</v>
      </c>
      <c r="DE697" s="75">
        <v>15097</v>
      </c>
    </row>
    <row r="698" spans="108:109" ht="12.75" customHeight="1">
      <c r="DD698" s="74" t="s">
        <v>714</v>
      </c>
      <c r="DE698" s="75">
        <v>15098</v>
      </c>
    </row>
    <row r="699" spans="108:109" ht="12.75" customHeight="1">
      <c r="DD699" s="74" t="s">
        <v>715</v>
      </c>
      <c r="DE699" s="75">
        <v>13085</v>
      </c>
    </row>
    <row r="700" spans="108:109" ht="12.75" customHeight="1">
      <c r="DD700" s="74" t="s">
        <v>716</v>
      </c>
      <c r="DE700" s="75">
        <v>16090</v>
      </c>
    </row>
    <row r="701" spans="108:109" ht="12.75" customHeight="1">
      <c r="DD701" s="74" t="s">
        <v>717</v>
      </c>
      <c r="DE701" s="75">
        <v>12062</v>
      </c>
    </row>
    <row r="702" spans="108:109" ht="12.75" customHeight="1">
      <c r="DD702" s="74" t="s">
        <v>718</v>
      </c>
      <c r="DE702" s="75">
        <v>12063</v>
      </c>
    </row>
    <row r="703" spans="108:109" ht="12.75" customHeight="1">
      <c r="DD703" s="74" t="s">
        <v>719</v>
      </c>
      <c r="DE703" s="75">
        <v>15099</v>
      </c>
    </row>
    <row r="704" spans="108:109" ht="12.75" customHeight="1">
      <c r="DD704" s="74" t="s">
        <v>79</v>
      </c>
      <c r="DE704" s="75">
        <v>16091</v>
      </c>
    </row>
    <row r="705" spans="108:109" ht="12.75" customHeight="1">
      <c r="DD705" s="74" t="s">
        <v>720</v>
      </c>
      <c r="DE705" s="75">
        <v>17065</v>
      </c>
    </row>
    <row r="706" spans="108:109" ht="12.75" customHeight="1">
      <c r="DD706" s="74" t="s">
        <v>721</v>
      </c>
      <c r="DE706" s="75">
        <v>12064</v>
      </c>
    </row>
    <row r="707" spans="108:109" ht="12.75" customHeight="1">
      <c r="DD707" s="74" t="s">
        <v>722</v>
      </c>
      <c r="DE707" s="75">
        <v>14025</v>
      </c>
    </row>
    <row r="708" spans="108:109" ht="12.75" customHeight="1">
      <c r="DD708" s="74" t="s">
        <v>723</v>
      </c>
      <c r="DE708" s="75">
        <v>14026</v>
      </c>
    </row>
    <row r="709" spans="108:109" ht="12.75" customHeight="1">
      <c r="DD709" s="74" t="s">
        <v>724</v>
      </c>
      <c r="DE709" s="75">
        <v>17066</v>
      </c>
    </row>
    <row r="710" spans="108:109" ht="12.75" customHeight="1">
      <c r="DD710" s="74" t="s">
        <v>725</v>
      </c>
      <c r="DE710" s="75">
        <v>19040</v>
      </c>
    </row>
    <row r="711" spans="108:109" ht="12.75" customHeight="1">
      <c r="DD711" s="74" t="s">
        <v>726</v>
      </c>
      <c r="DE711" s="75">
        <v>97030</v>
      </c>
    </row>
    <row r="712" spans="108:109" ht="12.75" customHeight="1">
      <c r="DD712" s="74" t="s">
        <v>727</v>
      </c>
      <c r="DE712" s="75">
        <v>17067</v>
      </c>
    </row>
    <row r="713" spans="108:109" ht="12.75" customHeight="1">
      <c r="DD713" s="74" t="s">
        <v>210</v>
      </c>
      <c r="DE713" s="75">
        <v>15100</v>
      </c>
    </row>
    <row r="714" spans="108:109" ht="12.75" customHeight="1">
      <c r="DD714" s="74" t="s">
        <v>728</v>
      </c>
      <c r="DE714" s="75">
        <v>13087</v>
      </c>
    </row>
    <row r="715" spans="108:109" ht="12.75" customHeight="1">
      <c r="DD715" s="74" t="s">
        <v>729</v>
      </c>
      <c r="DE715" s="75">
        <v>97031</v>
      </c>
    </row>
    <row r="716" spans="108:109" ht="12.75" customHeight="1">
      <c r="DD716" s="74" t="s">
        <v>730</v>
      </c>
      <c r="DE716" s="75">
        <v>13089</v>
      </c>
    </row>
    <row r="717" spans="108:109" ht="12.75" customHeight="1">
      <c r="DD717" s="74" t="s">
        <v>140</v>
      </c>
      <c r="DE717" s="75">
        <v>13090</v>
      </c>
    </row>
    <row r="718" spans="108:109" ht="12.75" customHeight="1">
      <c r="DD718" s="74" t="s">
        <v>731</v>
      </c>
      <c r="DE718" s="75">
        <v>97032</v>
      </c>
    </row>
    <row r="719" spans="108:109" ht="12.75" customHeight="1">
      <c r="DD719" s="74" t="s">
        <v>732</v>
      </c>
      <c r="DE719" s="75">
        <v>18061</v>
      </c>
    </row>
    <row r="720" spans="108:109" ht="12.75" customHeight="1">
      <c r="DD720" s="74" t="s">
        <v>733</v>
      </c>
      <c r="DE720" s="75">
        <v>20022</v>
      </c>
    </row>
    <row r="721" spans="108:109" ht="12.75" customHeight="1">
      <c r="DD721" s="74" t="s">
        <v>734</v>
      </c>
      <c r="DE721" s="75">
        <v>16092</v>
      </c>
    </row>
    <row r="722" spans="108:109" ht="12.75" customHeight="1">
      <c r="DD722" s="74" t="s">
        <v>735</v>
      </c>
      <c r="DE722" s="75">
        <v>13092</v>
      </c>
    </row>
    <row r="723" spans="108:109" ht="12.75" customHeight="1">
      <c r="DD723" s="74" t="s">
        <v>736</v>
      </c>
      <c r="DE723" s="75">
        <v>19041</v>
      </c>
    </row>
    <row r="724" spans="108:109" ht="12.75" customHeight="1">
      <c r="DD724" s="74" t="s">
        <v>737</v>
      </c>
      <c r="DE724" s="75">
        <v>15101</v>
      </c>
    </row>
    <row r="725" spans="108:109" ht="12.75" customHeight="1">
      <c r="DD725" s="74" t="s">
        <v>738</v>
      </c>
      <c r="DE725" s="75">
        <v>13093</v>
      </c>
    </row>
    <row r="726" spans="108:109" ht="12.75" customHeight="1">
      <c r="DD726" s="74" t="s">
        <v>739</v>
      </c>
      <c r="DE726" s="75">
        <v>19042</v>
      </c>
    </row>
    <row r="727" spans="108:109" ht="12.75" customHeight="1">
      <c r="DD727" s="74" t="s">
        <v>740</v>
      </c>
      <c r="DE727" s="75">
        <v>14027</v>
      </c>
    </row>
    <row r="728" spans="108:109" ht="12.75" customHeight="1">
      <c r="DD728" s="74" t="s">
        <v>741</v>
      </c>
      <c r="DE728" s="75">
        <v>12065</v>
      </c>
    </row>
    <row r="729" spans="108:109" ht="12.75" customHeight="1">
      <c r="DD729" s="74" t="s">
        <v>742</v>
      </c>
      <c r="DE729" s="75">
        <v>12066</v>
      </c>
    </row>
    <row r="730" spans="108:109" ht="12.75" customHeight="1">
      <c r="DD730" s="74" t="s">
        <v>743</v>
      </c>
      <c r="DE730" s="75">
        <v>17068</v>
      </c>
    </row>
    <row r="731" spans="108:109" ht="12.75" customHeight="1">
      <c r="DD731" s="74" t="s">
        <v>744</v>
      </c>
      <c r="DE731" s="75">
        <v>97033</v>
      </c>
    </row>
    <row r="732" spans="108:109" ht="12.75" customHeight="1">
      <c r="DD732" s="74" t="s">
        <v>745</v>
      </c>
      <c r="DE732" s="75">
        <v>16093</v>
      </c>
    </row>
    <row r="733" spans="108:109" ht="12.75" customHeight="1">
      <c r="DD733" s="74" t="s">
        <v>746</v>
      </c>
      <c r="DE733" s="75">
        <v>16094</v>
      </c>
    </row>
    <row r="734" spans="108:109" ht="12.75" customHeight="1">
      <c r="DD734" s="74" t="s">
        <v>142</v>
      </c>
      <c r="DE734" s="75">
        <v>13095</v>
      </c>
    </row>
    <row r="735" spans="108:109" ht="12.75" customHeight="1">
      <c r="DD735" s="74" t="s">
        <v>747</v>
      </c>
      <c r="DE735" s="75">
        <v>17069</v>
      </c>
    </row>
    <row r="736" spans="108:109" ht="12.75" customHeight="1">
      <c r="DD736" s="74" t="s">
        <v>748</v>
      </c>
      <c r="DE736" s="75">
        <v>97034</v>
      </c>
    </row>
    <row r="737" spans="108:109" ht="12.75" customHeight="1">
      <c r="DD737" s="74" t="s">
        <v>749</v>
      </c>
      <c r="DE737" s="75">
        <v>17070</v>
      </c>
    </row>
    <row r="738" spans="108:109" ht="12.75" customHeight="1">
      <c r="DD738" s="74" t="s">
        <v>750</v>
      </c>
      <c r="DE738" s="75">
        <v>97035</v>
      </c>
    </row>
    <row r="739" spans="108:109" ht="12.75" customHeight="1">
      <c r="DD739" s="74" t="s">
        <v>751</v>
      </c>
      <c r="DE739" s="75">
        <v>13097</v>
      </c>
    </row>
    <row r="740" spans="108:109" ht="12.75" customHeight="1">
      <c r="DD740" s="74" t="s">
        <v>752</v>
      </c>
      <c r="DE740" s="75">
        <v>14028</v>
      </c>
    </row>
    <row r="741" spans="108:109" ht="12.75" customHeight="1">
      <c r="DD741" s="74" t="s">
        <v>753</v>
      </c>
      <c r="DE741" s="75">
        <v>13098</v>
      </c>
    </row>
    <row r="742" spans="108:109" ht="12.75" customHeight="1">
      <c r="DD742" s="74" t="s">
        <v>754</v>
      </c>
      <c r="DE742" s="75">
        <v>12067</v>
      </c>
    </row>
    <row r="743" spans="108:109" ht="12.75" customHeight="1">
      <c r="DD743" s="74" t="s">
        <v>755</v>
      </c>
      <c r="DE743" s="75">
        <v>13099</v>
      </c>
    </row>
    <row r="744" spans="108:109" ht="12.75" customHeight="1">
      <c r="DD744" s="74" t="s">
        <v>756</v>
      </c>
      <c r="DE744" s="75">
        <v>16096</v>
      </c>
    </row>
    <row r="745" spans="108:109" ht="12.75" customHeight="1">
      <c r="DD745" s="74" t="s">
        <v>757</v>
      </c>
      <c r="DE745" s="75">
        <v>16097</v>
      </c>
    </row>
    <row r="746" spans="108:109" ht="12.75" customHeight="1">
      <c r="DD746" s="74" t="s">
        <v>758</v>
      </c>
      <c r="DE746" s="75">
        <v>20023</v>
      </c>
    </row>
    <row r="747" spans="108:109" ht="12.75" customHeight="1">
      <c r="DD747" s="74" t="s">
        <v>759</v>
      </c>
      <c r="DE747" s="75">
        <v>13100</v>
      </c>
    </row>
    <row r="748" spans="108:109" ht="12.75" customHeight="1">
      <c r="DD748" s="74" t="s">
        <v>760</v>
      </c>
      <c r="DE748" s="75">
        <v>12068</v>
      </c>
    </row>
    <row r="749" spans="108:109" ht="12.75" customHeight="1">
      <c r="DD749" s="74" t="s">
        <v>761</v>
      </c>
      <c r="DE749" s="75">
        <v>12069</v>
      </c>
    </row>
    <row r="750" spans="108:109" ht="12.75" customHeight="1">
      <c r="DD750" s="74" t="s">
        <v>762</v>
      </c>
      <c r="DE750" s="75">
        <v>18062</v>
      </c>
    </row>
    <row r="751" spans="108:109" ht="12.75" customHeight="1">
      <c r="DD751" s="74" t="s">
        <v>763</v>
      </c>
      <c r="DE751" s="75">
        <v>19043</v>
      </c>
    </row>
    <row r="752" spans="108:109" ht="12.75" customHeight="1">
      <c r="DD752" s="74" t="s">
        <v>764</v>
      </c>
      <c r="DE752" s="75">
        <v>17071</v>
      </c>
    </row>
    <row r="753" spans="108:109" ht="12.75" customHeight="1">
      <c r="DD753" s="74" t="s">
        <v>765</v>
      </c>
      <c r="DE753" s="75">
        <v>13101</v>
      </c>
    </row>
    <row r="754" spans="108:109" ht="12.75" customHeight="1">
      <c r="DD754" s="74" t="s">
        <v>766</v>
      </c>
      <c r="DE754" s="75">
        <v>16098</v>
      </c>
    </row>
    <row r="755" spans="108:109" ht="12.75" customHeight="1">
      <c r="DD755" s="74" t="s">
        <v>767</v>
      </c>
      <c r="DE755" s="75">
        <v>18063</v>
      </c>
    </row>
    <row r="756" spans="108:109" ht="12.75" customHeight="1">
      <c r="DD756" s="74" t="s">
        <v>768</v>
      </c>
      <c r="DE756" s="75">
        <v>16099</v>
      </c>
    </row>
    <row r="757" spans="108:109" ht="12.75" customHeight="1">
      <c r="DD757" s="74" t="s">
        <v>769</v>
      </c>
      <c r="DE757" s="75">
        <v>13102</v>
      </c>
    </row>
    <row r="758" spans="108:109" ht="12.75" customHeight="1">
      <c r="DD758" s="74" t="s">
        <v>770</v>
      </c>
      <c r="DE758" s="75">
        <v>16100</v>
      </c>
    </row>
    <row r="759" spans="108:109" ht="12.75" customHeight="1">
      <c r="DD759" s="74" t="s">
        <v>771</v>
      </c>
      <c r="DE759" s="75">
        <v>17072</v>
      </c>
    </row>
    <row r="760" spans="108:109" ht="12.75" customHeight="1">
      <c r="DD760" s="74" t="s">
        <v>772</v>
      </c>
      <c r="DE760" s="75">
        <v>98026</v>
      </c>
    </row>
    <row r="761" spans="108:109" ht="12.75" customHeight="1">
      <c r="DD761" s="74" t="s">
        <v>773</v>
      </c>
      <c r="DE761" s="75">
        <v>16101</v>
      </c>
    </row>
    <row r="762" spans="108:109" ht="12.75" customHeight="1">
      <c r="DD762" s="74" t="s">
        <v>774</v>
      </c>
      <c r="DE762" s="75">
        <v>16102</v>
      </c>
    </row>
    <row r="763" spans="108:109" ht="12.75" customHeight="1">
      <c r="DD763" s="74" t="s">
        <v>775</v>
      </c>
      <c r="DE763" s="75">
        <v>16103</v>
      </c>
    </row>
    <row r="764" spans="108:109" ht="12.75" customHeight="1">
      <c r="DD764" s="74" t="s">
        <v>776</v>
      </c>
      <c r="DE764" s="75">
        <v>14029</v>
      </c>
    </row>
    <row r="765" spans="108:109" ht="12.75" customHeight="1">
      <c r="DD765" s="74" t="s">
        <v>777</v>
      </c>
      <c r="DE765" s="75">
        <v>16104</v>
      </c>
    </row>
    <row r="766" spans="108:109" ht="12.75" customHeight="1">
      <c r="DD766" s="74" t="s">
        <v>778</v>
      </c>
      <c r="DE766" s="75">
        <v>19044</v>
      </c>
    </row>
    <row r="767" spans="108:109" ht="12.75" customHeight="1">
      <c r="DD767" s="74" t="s">
        <v>779</v>
      </c>
      <c r="DE767" s="75">
        <v>16105</v>
      </c>
    </row>
    <row r="768" spans="108:109" ht="12.75" customHeight="1">
      <c r="DD768" s="74" t="s">
        <v>780</v>
      </c>
      <c r="DE768" s="75">
        <v>18064</v>
      </c>
    </row>
    <row r="769" spans="108:109" ht="12.75" customHeight="1">
      <c r="DD769" s="74" t="s">
        <v>781</v>
      </c>
      <c r="DE769" s="75">
        <v>18065</v>
      </c>
    </row>
    <row r="770" spans="108:109" ht="12.75" customHeight="1">
      <c r="DD770" s="74" t="s">
        <v>782</v>
      </c>
      <c r="DE770" s="75">
        <v>16106</v>
      </c>
    </row>
    <row r="771" spans="108:109" ht="12.75" customHeight="1">
      <c r="DD771" s="74" t="s">
        <v>783</v>
      </c>
      <c r="DE771" s="75">
        <v>14030</v>
      </c>
    </row>
    <row r="772" spans="108:109" ht="12.75" customHeight="1">
      <c r="DD772" s="74" t="s">
        <v>784</v>
      </c>
      <c r="DE772" s="75">
        <v>19045</v>
      </c>
    </row>
    <row r="773" spans="108:109" ht="12.75" customHeight="1">
      <c r="DD773" s="74" t="s">
        <v>785</v>
      </c>
      <c r="DE773" s="75">
        <v>19046</v>
      </c>
    </row>
    <row r="774" spans="108:109" ht="12.75" customHeight="1">
      <c r="DD774" s="74" t="s">
        <v>786</v>
      </c>
      <c r="DE774" s="75">
        <v>15103</v>
      </c>
    </row>
    <row r="775" spans="108:109" ht="12.75" customHeight="1">
      <c r="DD775" s="74" t="s">
        <v>787</v>
      </c>
      <c r="DE775" s="75">
        <v>97036</v>
      </c>
    </row>
    <row r="776" spans="108:109" ht="12.75" customHeight="1">
      <c r="DD776" s="74" t="s">
        <v>788</v>
      </c>
      <c r="DE776" s="75">
        <v>98027</v>
      </c>
    </row>
    <row r="777" spans="108:109" ht="12.75" customHeight="1">
      <c r="DD777" s="74" t="s">
        <v>250</v>
      </c>
      <c r="DE777" s="75">
        <v>12070</v>
      </c>
    </row>
    <row r="778" spans="108:109" ht="12.75" customHeight="1">
      <c r="DD778" s="74" t="s">
        <v>789</v>
      </c>
      <c r="DE778" s="75">
        <v>12071</v>
      </c>
    </row>
    <row r="779" spans="108:109" ht="12.75" customHeight="1">
      <c r="DD779" s="74" t="s">
        <v>790</v>
      </c>
      <c r="DE779" s="75">
        <v>18066</v>
      </c>
    </row>
    <row r="780" spans="108:109" ht="12.75" customHeight="1">
      <c r="DD780" s="74" t="s">
        <v>791</v>
      </c>
      <c r="DE780" s="75">
        <v>17073</v>
      </c>
    </row>
    <row r="781" spans="108:109" ht="12.75" customHeight="1">
      <c r="DD781" s="74" t="s">
        <v>792</v>
      </c>
      <c r="DE781" s="75">
        <v>18067</v>
      </c>
    </row>
    <row r="782" spans="108:109" ht="12.75" customHeight="1">
      <c r="DD782" s="74" t="s">
        <v>793</v>
      </c>
      <c r="DE782" s="75">
        <v>18068</v>
      </c>
    </row>
    <row r="783" spans="108:109" ht="12.75" customHeight="1">
      <c r="DD783" s="74" t="s">
        <v>794</v>
      </c>
      <c r="DE783" s="75">
        <v>16107</v>
      </c>
    </row>
    <row r="784" spans="108:109" ht="12.75" customHeight="1">
      <c r="DD784" s="74" t="s">
        <v>795</v>
      </c>
      <c r="DE784" s="75">
        <v>16108</v>
      </c>
    </row>
    <row r="785" spans="108:109" ht="12.75" customHeight="1">
      <c r="DD785" s="74" t="s">
        <v>796</v>
      </c>
      <c r="DE785" s="75">
        <v>16109</v>
      </c>
    </row>
    <row r="786" spans="108:109" ht="12.75" customHeight="1">
      <c r="DD786" s="74" t="s">
        <v>186</v>
      </c>
      <c r="DE786" s="75">
        <v>15105</v>
      </c>
    </row>
    <row r="787" spans="108:109" ht="12.75" customHeight="1">
      <c r="DD787" s="74" t="s">
        <v>797</v>
      </c>
      <c r="DE787" s="75">
        <v>97037</v>
      </c>
    </row>
    <row r="788" spans="108:109" ht="12.75" customHeight="1">
      <c r="DD788" s="74" t="s">
        <v>798</v>
      </c>
      <c r="DE788" s="75">
        <v>17074</v>
      </c>
    </row>
    <row r="789" spans="108:109" ht="12.75" customHeight="1">
      <c r="DD789" s="74" t="s">
        <v>799</v>
      </c>
      <c r="DE789" s="75">
        <v>17075</v>
      </c>
    </row>
    <row r="790" spans="108:109" ht="12.75" customHeight="1">
      <c r="DD790" s="74" t="s">
        <v>800</v>
      </c>
      <c r="DE790" s="75">
        <v>17076</v>
      </c>
    </row>
    <row r="791" spans="108:109" ht="12.75" customHeight="1">
      <c r="DD791" s="74" t="s">
        <v>226</v>
      </c>
      <c r="DE791" s="75">
        <v>18069</v>
      </c>
    </row>
    <row r="792" spans="108:109" ht="12.75" customHeight="1">
      <c r="DD792" s="74" t="s">
        <v>801</v>
      </c>
      <c r="DE792" s="75">
        <v>97038</v>
      </c>
    </row>
    <row r="793" spans="108:109" ht="12.75" customHeight="1">
      <c r="DD793" s="74" t="s">
        <v>802</v>
      </c>
      <c r="DE793" s="75">
        <v>13106</v>
      </c>
    </row>
    <row r="794" spans="108:109" ht="12.75" customHeight="1">
      <c r="DD794" s="74" t="s">
        <v>803</v>
      </c>
      <c r="DE794" s="75">
        <v>17077</v>
      </c>
    </row>
    <row r="795" spans="108:109" ht="12.75" customHeight="1">
      <c r="DD795" s="74" t="s">
        <v>804</v>
      </c>
      <c r="DE795" s="75">
        <v>16110</v>
      </c>
    </row>
    <row r="796" spans="108:109" ht="12.75" customHeight="1">
      <c r="DD796" s="74" t="s">
        <v>805</v>
      </c>
      <c r="DE796" s="75">
        <v>12072</v>
      </c>
    </row>
    <row r="797" spans="108:109" ht="12.75" customHeight="1">
      <c r="DD797" s="74" t="s">
        <v>806</v>
      </c>
      <c r="DE797" s="75">
        <v>20024</v>
      </c>
    </row>
    <row r="798" spans="108:109" ht="12.75" customHeight="1">
      <c r="DD798" s="74" t="s">
        <v>807</v>
      </c>
      <c r="DE798" s="75">
        <v>12073</v>
      </c>
    </row>
    <row r="799" spans="108:109" ht="12.75" customHeight="1">
      <c r="DD799" s="74" t="s">
        <v>808</v>
      </c>
      <c r="DE799" s="75">
        <v>16111</v>
      </c>
    </row>
    <row r="800" spans="108:109" ht="12.75" customHeight="1">
      <c r="DD800" s="74" t="s">
        <v>809</v>
      </c>
      <c r="DE800" s="75">
        <v>20025</v>
      </c>
    </row>
    <row r="801" spans="108:109" ht="12.75" customHeight="1">
      <c r="DD801" s="74" t="s">
        <v>810</v>
      </c>
      <c r="DE801" s="75">
        <v>12074</v>
      </c>
    </row>
    <row r="802" spans="108:109" ht="12.75" customHeight="1">
      <c r="DD802" s="74" t="s">
        <v>811</v>
      </c>
      <c r="DE802" s="75">
        <v>19047</v>
      </c>
    </row>
    <row r="803" spans="108:109" ht="12.75" customHeight="1">
      <c r="DD803" s="74" t="s">
        <v>812</v>
      </c>
      <c r="DE803" s="75">
        <v>18070</v>
      </c>
    </row>
    <row r="804" spans="108:109" ht="12.75" customHeight="1">
      <c r="DD804" s="74" t="s">
        <v>813</v>
      </c>
      <c r="DE804" s="75">
        <v>13107</v>
      </c>
    </row>
    <row r="805" spans="108:109" ht="12.75" customHeight="1">
      <c r="DD805" s="74" t="s">
        <v>814</v>
      </c>
      <c r="DE805" s="75">
        <v>18071</v>
      </c>
    </row>
    <row r="806" spans="108:109" ht="12.75" customHeight="1">
      <c r="DD806" s="74" t="s">
        <v>815</v>
      </c>
      <c r="DE806" s="75">
        <v>12075</v>
      </c>
    </row>
    <row r="807" spans="108:109" ht="12.75" customHeight="1">
      <c r="DD807" s="74" t="s">
        <v>816</v>
      </c>
      <c r="DE807" s="75">
        <v>13108</v>
      </c>
    </row>
    <row r="808" spans="108:109" ht="12.75" customHeight="1">
      <c r="DD808" s="74" t="s">
        <v>817</v>
      </c>
      <c r="DE808" s="75">
        <v>12076</v>
      </c>
    </row>
    <row r="809" spans="108:109" ht="12.75" customHeight="1">
      <c r="DD809" s="74" t="s">
        <v>818</v>
      </c>
      <c r="DE809" s="75">
        <v>14031</v>
      </c>
    </row>
    <row r="810" spans="108:109" ht="12.75" customHeight="1">
      <c r="DD810" s="74" t="s">
        <v>819</v>
      </c>
      <c r="DE810" s="75">
        <v>16112</v>
      </c>
    </row>
    <row r="811" spans="108:109" ht="12.75" customHeight="1">
      <c r="DD811" s="74" t="s">
        <v>820</v>
      </c>
      <c r="DE811" s="75">
        <v>19048</v>
      </c>
    </row>
    <row r="812" spans="108:109" ht="12.75" customHeight="1">
      <c r="DD812" s="74" t="s">
        <v>821</v>
      </c>
      <c r="DE812" s="75">
        <v>15106</v>
      </c>
    </row>
    <row r="813" spans="108:109" ht="12.75" customHeight="1">
      <c r="DD813" s="74" t="s">
        <v>822</v>
      </c>
      <c r="DE813" s="75">
        <v>17078</v>
      </c>
    </row>
    <row r="814" spans="108:109" ht="12.75" customHeight="1">
      <c r="DD814" s="74" t="s">
        <v>823</v>
      </c>
      <c r="DE814" s="75">
        <v>16113</v>
      </c>
    </row>
    <row r="815" spans="108:109" ht="12.75" customHeight="1">
      <c r="DD815" s="74" t="s">
        <v>824</v>
      </c>
      <c r="DE815" s="75">
        <v>17079</v>
      </c>
    </row>
    <row r="816" spans="108:109" ht="12.75" customHeight="1">
      <c r="DD816" s="74" t="s">
        <v>825</v>
      </c>
      <c r="DE816" s="75">
        <v>13109</v>
      </c>
    </row>
    <row r="817" spans="108:109" ht="12.75" customHeight="1">
      <c r="DD817" s="80" t="s">
        <v>826</v>
      </c>
      <c r="DE817" s="75">
        <v>18072</v>
      </c>
    </row>
    <row r="818" spans="108:109" ht="12.75" customHeight="1">
      <c r="DD818" s="74" t="s">
        <v>827</v>
      </c>
      <c r="DE818" s="75">
        <v>15107</v>
      </c>
    </row>
    <row r="819" spans="108:109" ht="12.75" customHeight="1">
      <c r="DD819" s="74" t="s">
        <v>828</v>
      </c>
      <c r="DE819" s="75">
        <v>18073</v>
      </c>
    </row>
    <row r="820" spans="108:109" ht="12.75" customHeight="1">
      <c r="DD820" s="74" t="s">
        <v>829</v>
      </c>
      <c r="DE820" s="75">
        <v>20026</v>
      </c>
    </row>
    <row r="821" spans="108:109" ht="12.75" customHeight="1">
      <c r="DD821" s="74" t="s">
        <v>830</v>
      </c>
      <c r="DE821" s="75">
        <v>12077</v>
      </c>
    </row>
    <row r="822" spans="108:109" ht="12.75" customHeight="1">
      <c r="DD822" s="74" t="s">
        <v>831</v>
      </c>
      <c r="DE822" s="75">
        <v>18074</v>
      </c>
    </row>
    <row r="823" spans="108:109" ht="12.75" customHeight="1">
      <c r="DD823" s="74" t="s">
        <v>832</v>
      </c>
      <c r="DE823" s="75">
        <v>19049</v>
      </c>
    </row>
    <row r="824" spans="108:109" ht="12.75" customHeight="1">
      <c r="DD824" s="74" t="s">
        <v>833</v>
      </c>
      <c r="DE824" s="75">
        <v>20027</v>
      </c>
    </row>
    <row r="825" spans="108:109" ht="12.75" customHeight="1">
      <c r="DD825" s="74" t="s">
        <v>834</v>
      </c>
      <c r="DE825" s="75">
        <v>14032</v>
      </c>
    </row>
    <row r="826" spans="108:109" ht="12.75" customHeight="1">
      <c r="DD826" s="74" t="s">
        <v>835</v>
      </c>
      <c r="DE826" s="75">
        <v>15108</v>
      </c>
    </row>
    <row r="827" spans="108:109" ht="12.75" customHeight="1">
      <c r="DD827" s="74" t="s">
        <v>836</v>
      </c>
      <c r="DE827" s="75">
        <v>12078</v>
      </c>
    </row>
    <row r="828" spans="108:109" ht="12.75" customHeight="1">
      <c r="DD828" s="74" t="s">
        <v>837</v>
      </c>
      <c r="DE828" s="75">
        <v>12079</v>
      </c>
    </row>
    <row r="829" spans="108:109" ht="12.75" customHeight="1">
      <c r="DD829" s="74" t="s">
        <v>838</v>
      </c>
      <c r="DE829" s="75">
        <v>16114</v>
      </c>
    </row>
    <row r="830" spans="108:109" ht="12.75" customHeight="1">
      <c r="DD830" s="74" t="s">
        <v>839</v>
      </c>
      <c r="DE830" s="75">
        <v>16115</v>
      </c>
    </row>
    <row r="831" spans="108:109" ht="12.75" customHeight="1">
      <c r="DD831" s="74" t="s">
        <v>840</v>
      </c>
      <c r="DE831" s="75">
        <v>12080</v>
      </c>
    </row>
    <row r="832" spans="108:109" ht="12.75" customHeight="1">
      <c r="DD832" s="74" t="s">
        <v>841</v>
      </c>
      <c r="DE832" s="75">
        <v>16116</v>
      </c>
    </row>
    <row r="833" spans="108:109" ht="12.75" customHeight="1">
      <c r="DD833" s="74" t="s">
        <v>842</v>
      </c>
      <c r="DE833" s="75">
        <v>17080</v>
      </c>
    </row>
    <row r="834" spans="108:109" ht="12.75" customHeight="1">
      <c r="DD834" s="74" t="s">
        <v>843</v>
      </c>
      <c r="DE834" s="75">
        <v>98028</v>
      </c>
    </row>
    <row r="835" spans="108:109" ht="12.75" customHeight="1">
      <c r="DD835" s="74" t="s">
        <v>844</v>
      </c>
      <c r="DE835" s="75">
        <v>13110</v>
      </c>
    </row>
    <row r="836" spans="108:109" ht="12.75" customHeight="1">
      <c r="DD836" s="74" t="s">
        <v>845</v>
      </c>
      <c r="DE836" s="75">
        <v>13111</v>
      </c>
    </row>
    <row r="837" spans="108:109" ht="12.75" customHeight="1">
      <c r="DD837" s="74" t="s">
        <v>846</v>
      </c>
      <c r="DE837" s="75">
        <v>12081</v>
      </c>
    </row>
    <row r="838" spans="108:109" ht="12.75" customHeight="1">
      <c r="DD838" s="74" t="s">
        <v>847</v>
      </c>
      <c r="DE838" s="75">
        <v>16117</v>
      </c>
    </row>
    <row r="839" spans="108:109" ht="12.75" customHeight="1">
      <c r="DD839" s="74" t="s">
        <v>848</v>
      </c>
      <c r="DE839" s="75">
        <v>13112</v>
      </c>
    </row>
    <row r="840" spans="108:109" ht="12.75" customHeight="1">
      <c r="DD840" s="74" t="s">
        <v>849</v>
      </c>
      <c r="DE840" s="75">
        <v>13111</v>
      </c>
    </row>
    <row r="841" spans="108:109" ht="12.75" customHeight="1">
      <c r="DD841" s="74" t="s">
        <v>850</v>
      </c>
      <c r="DE841" s="75">
        <v>18075</v>
      </c>
    </row>
    <row r="842" spans="108:109" ht="12.75" customHeight="1">
      <c r="DD842" s="74" t="s">
        <v>851</v>
      </c>
      <c r="DE842" s="75">
        <v>15110</v>
      </c>
    </row>
    <row r="843" spans="108:109" ht="12.75" customHeight="1">
      <c r="DD843" s="74" t="s">
        <v>852</v>
      </c>
      <c r="DE843" s="75">
        <v>13113</v>
      </c>
    </row>
    <row r="844" spans="108:109" ht="12.75" customHeight="1">
      <c r="DD844" s="74" t="s">
        <v>853</v>
      </c>
      <c r="DE844" s="75">
        <v>16118</v>
      </c>
    </row>
    <row r="845" spans="108:109" ht="12.75" customHeight="1">
      <c r="DD845" s="74" t="s">
        <v>854</v>
      </c>
      <c r="DE845" s="75">
        <v>16119</v>
      </c>
    </row>
    <row r="846" spans="108:109" ht="12.75" customHeight="1">
      <c r="DD846" s="74" t="s">
        <v>855</v>
      </c>
      <c r="DE846" s="75">
        <v>19050</v>
      </c>
    </row>
    <row r="847" spans="108:109" ht="12.75" customHeight="1">
      <c r="DD847" s="74" t="s">
        <v>856</v>
      </c>
      <c r="DE847" s="75">
        <v>18076</v>
      </c>
    </row>
    <row r="848" spans="108:109" ht="12.75" customHeight="1">
      <c r="DD848" s="74" t="s">
        <v>857</v>
      </c>
      <c r="DE848" s="75">
        <v>14033</v>
      </c>
    </row>
    <row r="849" spans="108:109" ht="12.75" customHeight="1">
      <c r="DD849" s="74" t="s">
        <v>858</v>
      </c>
      <c r="DE849" s="75">
        <v>14034</v>
      </c>
    </row>
    <row r="850" spans="108:109" ht="12.75" customHeight="1">
      <c r="DD850" s="74" t="s">
        <v>859</v>
      </c>
      <c r="DE850" s="75">
        <v>19051</v>
      </c>
    </row>
    <row r="851" spans="108:109" ht="12.75" customHeight="1">
      <c r="DD851" s="74" t="s">
        <v>860</v>
      </c>
      <c r="DE851" s="75">
        <v>16120</v>
      </c>
    </row>
    <row r="852" spans="108:109" ht="12.75" customHeight="1">
      <c r="DD852" s="74" t="s">
        <v>861</v>
      </c>
      <c r="DE852" s="75">
        <v>13114</v>
      </c>
    </row>
    <row r="853" spans="108:109" ht="12.75" customHeight="1">
      <c r="DD853" s="74" t="s">
        <v>862</v>
      </c>
      <c r="DE853" s="75">
        <v>98029</v>
      </c>
    </row>
    <row r="854" spans="108:109" ht="12.75" customHeight="1">
      <c r="DD854" s="74" t="s">
        <v>863</v>
      </c>
      <c r="DE854" s="75">
        <v>15112</v>
      </c>
    </row>
    <row r="855" spans="108:109" ht="12.75" customHeight="1">
      <c r="DD855" s="74" t="s">
        <v>166</v>
      </c>
      <c r="DE855" s="75">
        <v>20028</v>
      </c>
    </row>
    <row r="856" spans="108:109" ht="12.75" customHeight="1">
      <c r="DD856" s="74" t="s">
        <v>864</v>
      </c>
      <c r="DE856" s="75">
        <v>17081</v>
      </c>
    </row>
    <row r="857" spans="108:109" ht="12.75" customHeight="1">
      <c r="DD857" s="74" t="s">
        <v>865</v>
      </c>
      <c r="DE857" s="75">
        <v>19052</v>
      </c>
    </row>
    <row r="858" spans="108:109" ht="12.75" customHeight="1">
      <c r="DD858" s="74" t="s">
        <v>866</v>
      </c>
      <c r="DE858" s="75">
        <v>17082</v>
      </c>
    </row>
    <row r="859" spans="108:109" ht="12.75" customHeight="1">
      <c r="DD859" s="74" t="s">
        <v>867</v>
      </c>
      <c r="DE859" s="75">
        <v>97039</v>
      </c>
    </row>
    <row r="860" spans="108:109" ht="12.75" customHeight="1">
      <c r="DD860" s="74" t="s">
        <v>868</v>
      </c>
      <c r="DE860" s="75">
        <v>12082</v>
      </c>
    </row>
    <row r="861" spans="108:109" ht="12.75" customHeight="1">
      <c r="DD861" s="74" t="s">
        <v>869</v>
      </c>
      <c r="DE861" s="75">
        <v>17083</v>
      </c>
    </row>
    <row r="862" spans="108:109" ht="12.75" customHeight="1">
      <c r="DD862" s="74" t="s">
        <v>870</v>
      </c>
      <c r="DE862" s="75">
        <v>12083</v>
      </c>
    </row>
    <row r="863" spans="108:109" ht="12.75" customHeight="1">
      <c r="DD863" s="74" t="s">
        <v>871</v>
      </c>
      <c r="DE863" s="75">
        <v>97040</v>
      </c>
    </row>
    <row r="864" spans="108:109" ht="12.75" customHeight="1">
      <c r="DD864" s="74" t="s">
        <v>872</v>
      </c>
      <c r="DE864" s="75">
        <v>97041</v>
      </c>
    </row>
    <row r="865" spans="108:109" ht="12.75" customHeight="1">
      <c r="DD865" s="74" t="s">
        <v>873</v>
      </c>
      <c r="DE865" s="75">
        <v>13118</v>
      </c>
    </row>
    <row r="866" spans="108:109" ht="12.75" customHeight="1">
      <c r="DD866" s="74" t="s">
        <v>874</v>
      </c>
      <c r="DE866" s="75">
        <v>18077</v>
      </c>
    </row>
    <row r="867" spans="108:109" ht="12.75" customHeight="1">
      <c r="DD867" s="74" t="s">
        <v>875</v>
      </c>
      <c r="DE867" s="75">
        <v>15113</v>
      </c>
    </row>
    <row r="868" spans="108:109" ht="12.75" customHeight="1">
      <c r="DD868" s="74" t="s">
        <v>876</v>
      </c>
      <c r="DE868" s="75">
        <v>15114</v>
      </c>
    </row>
    <row r="869" spans="108:109" ht="12.75" customHeight="1">
      <c r="DD869" s="74" t="s">
        <v>877</v>
      </c>
      <c r="DE869" s="75">
        <v>17084</v>
      </c>
    </row>
    <row r="870" spans="108:109" ht="12.75" customHeight="1">
      <c r="DD870" s="74" t="s">
        <v>878</v>
      </c>
      <c r="DE870" s="75">
        <v>17085</v>
      </c>
    </row>
    <row r="871" spans="108:109" ht="12.75" customHeight="1">
      <c r="DD871" s="74" t="s">
        <v>879</v>
      </c>
      <c r="DE871" s="75">
        <v>16121</v>
      </c>
    </row>
    <row r="872" spans="108:109" ht="12.75" customHeight="1">
      <c r="DD872" s="74" t="s">
        <v>880</v>
      </c>
      <c r="DE872" s="75">
        <v>19053</v>
      </c>
    </row>
    <row r="873" spans="108:109" ht="12.75" customHeight="1">
      <c r="DD873" s="74" t="s">
        <v>881</v>
      </c>
      <c r="DE873" s="75">
        <v>17086</v>
      </c>
    </row>
    <row r="874" spans="108:109" ht="12.75" customHeight="1">
      <c r="DD874" s="74" t="s">
        <v>882</v>
      </c>
      <c r="DE874" s="75">
        <v>12084</v>
      </c>
    </row>
    <row r="875" spans="108:109" ht="12.75" customHeight="1">
      <c r="DD875" s="74" t="s">
        <v>883</v>
      </c>
      <c r="DE875" s="75">
        <v>16122</v>
      </c>
    </row>
    <row r="876" spans="108:109" ht="12.75" customHeight="1">
      <c r="DD876" s="74" t="s">
        <v>884</v>
      </c>
      <c r="DE876" s="75">
        <v>19054</v>
      </c>
    </row>
    <row r="877" spans="108:109" ht="12.75" customHeight="1">
      <c r="DD877" s="74" t="s">
        <v>885</v>
      </c>
      <c r="DE877" s="75">
        <v>12085</v>
      </c>
    </row>
    <row r="878" spans="108:109" ht="12.75" customHeight="1">
      <c r="DD878" s="74" t="s">
        <v>886</v>
      </c>
      <c r="DE878" s="75">
        <v>15115</v>
      </c>
    </row>
    <row r="879" spans="108:109" ht="12.75" customHeight="1">
      <c r="DD879" s="74" t="s">
        <v>887</v>
      </c>
      <c r="DE879" s="75">
        <v>13119</v>
      </c>
    </row>
    <row r="880" spans="108:109" ht="12.75" customHeight="1">
      <c r="DD880" s="74" t="s">
        <v>888</v>
      </c>
      <c r="DE880" s="75">
        <v>15116</v>
      </c>
    </row>
    <row r="881" spans="108:109" ht="12.75" customHeight="1">
      <c r="DD881" s="74" t="s">
        <v>889</v>
      </c>
      <c r="DE881" s="75">
        <v>13120</v>
      </c>
    </row>
    <row r="882" spans="108:109" ht="12.75" customHeight="1">
      <c r="DD882" s="74" t="s">
        <v>890</v>
      </c>
      <c r="DE882" s="75">
        <v>16123</v>
      </c>
    </row>
    <row r="883" spans="108:109" ht="12.75" customHeight="1">
      <c r="DD883" s="74" t="s">
        <v>891</v>
      </c>
      <c r="DE883" s="75">
        <v>13121</v>
      </c>
    </row>
    <row r="884" spans="108:109" ht="12.75" customHeight="1">
      <c r="DD884" s="80" t="s">
        <v>892</v>
      </c>
      <c r="DE884" s="75">
        <v>18078</v>
      </c>
    </row>
    <row r="885" spans="108:109" ht="12.75" customHeight="1">
      <c r="DD885" s="80" t="s">
        <v>893</v>
      </c>
      <c r="DE885" s="75">
        <v>18079</v>
      </c>
    </row>
    <row r="886" spans="108:109" ht="12.75" customHeight="1">
      <c r="DD886" s="74" t="s">
        <v>894</v>
      </c>
      <c r="DE886" s="75">
        <v>14036</v>
      </c>
    </row>
    <row r="887" spans="108:109" ht="12.75" customHeight="1">
      <c r="DD887" s="74" t="s">
        <v>895</v>
      </c>
      <c r="DE887" s="75">
        <v>13122</v>
      </c>
    </row>
    <row r="888" spans="108:109" ht="12.75" customHeight="1">
      <c r="DD888" s="80" t="s">
        <v>896</v>
      </c>
      <c r="DE888" s="75">
        <v>18080</v>
      </c>
    </row>
    <row r="889" spans="108:109" ht="12.75" customHeight="1">
      <c r="DD889" s="74" t="s">
        <v>897</v>
      </c>
      <c r="DE889" s="75">
        <v>13123</v>
      </c>
    </row>
    <row r="890" spans="108:109" ht="12.75" customHeight="1">
      <c r="DD890" s="74" t="s">
        <v>898</v>
      </c>
      <c r="DE890" s="75">
        <v>12086</v>
      </c>
    </row>
    <row r="891" spans="108:109" ht="12.75" customHeight="1">
      <c r="DD891" s="74" t="s">
        <v>899</v>
      </c>
      <c r="DE891" s="75">
        <v>12087</v>
      </c>
    </row>
    <row r="892" spans="108:109" ht="12.75" customHeight="1">
      <c r="DD892" s="74" t="s">
        <v>900</v>
      </c>
      <c r="DE892" s="75">
        <v>17087</v>
      </c>
    </row>
    <row r="893" spans="108:109" ht="12.75" customHeight="1">
      <c r="DD893" s="74" t="s">
        <v>901</v>
      </c>
      <c r="DE893" s="75">
        <v>15117</v>
      </c>
    </row>
    <row r="894" spans="108:109" ht="12.75" customHeight="1">
      <c r="DD894" s="74" t="s">
        <v>81</v>
      </c>
      <c r="DE894" s="75">
        <v>97042</v>
      </c>
    </row>
    <row r="895" spans="108:109" ht="12.75" customHeight="1">
      <c r="DD895" s="74" t="s">
        <v>902</v>
      </c>
      <c r="DE895" s="75">
        <v>16124</v>
      </c>
    </row>
    <row r="896" spans="108:109" ht="12.75" customHeight="1">
      <c r="DD896" s="74" t="s">
        <v>903</v>
      </c>
      <c r="DE896" s="75">
        <v>12088</v>
      </c>
    </row>
    <row r="897" spans="108:109" ht="12.75" customHeight="1">
      <c r="DD897" s="74" t="s">
        <v>188</v>
      </c>
      <c r="DE897" s="75">
        <v>15118</v>
      </c>
    </row>
    <row r="898" spans="108:109" ht="12.75" customHeight="1">
      <c r="DD898" s="74" t="s">
        <v>904</v>
      </c>
      <c r="DE898" s="75">
        <v>16125</v>
      </c>
    </row>
    <row r="899" spans="108:109" ht="12.75" customHeight="1">
      <c r="DD899" s="74" t="s">
        <v>905</v>
      </c>
      <c r="DE899" s="75">
        <v>13125</v>
      </c>
    </row>
    <row r="900" spans="108:109" ht="12.75" customHeight="1">
      <c r="DD900" s="74" t="s">
        <v>906</v>
      </c>
      <c r="DE900" s="75">
        <v>17088</v>
      </c>
    </row>
    <row r="901" spans="108:109" ht="12.75" customHeight="1">
      <c r="DD901" s="74" t="s">
        <v>907</v>
      </c>
      <c r="DE901" s="75">
        <v>15119</v>
      </c>
    </row>
    <row r="902" spans="108:109" ht="12.75" customHeight="1">
      <c r="DD902" s="74" t="s">
        <v>908</v>
      </c>
      <c r="DE902" s="75">
        <v>15120</v>
      </c>
    </row>
    <row r="903" spans="108:109" ht="12.75" customHeight="1">
      <c r="DD903" s="74" t="s">
        <v>909</v>
      </c>
      <c r="DE903" s="75">
        <v>16126</v>
      </c>
    </row>
    <row r="904" spans="108:109" ht="12.75" customHeight="1">
      <c r="DD904" s="74" t="s">
        <v>910</v>
      </c>
      <c r="DE904" s="75">
        <v>13126</v>
      </c>
    </row>
    <row r="905" spans="108:109" ht="12.75" customHeight="1">
      <c r="DD905" s="74" t="s">
        <v>911</v>
      </c>
      <c r="DE905" s="75">
        <v>97043</v>
      </c>
    </row>
    <row r="906" spans="108:109" ht="12.75" customHeight="1">
      <c r="DD906" s="74" t="s">
        <v>912</v>
      </c>
      <c r="DE906" s="75">
        <v>15121</v>
      </c>
    </row>
    <row r="907" spans="108:109" ht="12.75" customHeight="1">
      <c r="DD907" s="74" t="s">
        <v>913</v>
      </c>
      <c r="DE907" s="75">
        <v>13128</v>
      </c>
    </row>
    <row r="908" spans="108:109" ht="12.75" customHeight="1">
      <c r="DD908" s="74" t="s">
        <v>914</v>
      </c>
      <c r="DE908" s="75">
        <v>17089</v>
      </c>
    </row>
    <row r="909" spans="108:109" ht="12.75" customHeight="1">
      <c r="DD909" s="74" t="s">
        <v>915</v>
      </c>
      <c r="DE909" s="75">
        <v>18081</v>
      </c>
    </row>
    <row r="910" spans="108:109" ht="12.75" customHeight="1">
      <c r="DD910" s="74" t="s">
        <v>916</v>
      </c>
      <c r="DE910" s="75">
        <v>13129</v>
      </c>
    </row>
    <row r="911" spans="108:109" ht="12.75" customHeight="1">
      <c r="DD911" s="74" t="s">
        <v>917</v>
      </c>
      <c r="DE911" s="75">
        <v>18082</v>
      </c>
    </row>
    <row r="912" spans="108:109" ht="12.75" customHeight="1">
      <c r="DD912" s="74" t="s">
        <v>918</v>
      </c>
      <c r="DE912" s="75">
        <v>15122</v>
      </c>
    </row>
    <row r="913" spans="108:109" ht="12.75" customHeight="1">
      <c r="DD913" s="74" t="s">
        <v>919</v>
      </c>
      <c r="DE913" s="75">
        <v>15123</v>
      </c>
    </row>
    <row r="914" spans="108:109" ht="12.75" customHeight="1">
      <c r="DD914" s="74" t="s">
        <v>920</v>
      </c>
      <c r="DE914" s="75">
        <v>14037</v>
      </c>
    </row>
    <row r="915" spans="108:109" ht="12.75" customHeight="1">
      <c r="DD915" s="74" t="s">
        <v>921</v>
      </c>
      <c r="DE915" s="75">
        <v>13130</v>
      </c>
    </row>
    <row r="916" spans="108:109" ht="12.75" customHeight="1">
      <c r="DD916" s="74" t="s">
        <v>922</v>
      </c>
      <c r="DE916" s="75">
        <v>98030</v>
      </c>
    </row>
    <row r="917" spans="108:109" ht="12.75" customHeight="1">
      <c r="DD917" s="74" t="s">
        <v>923</v>
      </c>
      <c r="DE917" s="75">
        <v>15125</v>
      </c>
    </row>
    <row r="918" spans="108:109" ht="12.75" customHeight="1">
      <c r="DD918" s="74" t="s">
        <v>924</v>
      </c>
      <c r="DE918" s="75">
        <v>13131</v>
      </c>
    </row>
    <row r="919" spans="108:109" ht="12.75" customHeight="1">
      <c r="DD919" s="74" t="s">
        <v>925</v>
      </c>
      <c r="DE919" s="75">
        <v>16127</v>
      </c>
    </row>
    <row r="920" spans="108:109" ht="12.75" customHeight="1">
      <c r="DD920" s="74" t="s">
        <v>84</v>
      </c>
      <c r="DE920" s="75">
        <v>98031</v>
      </c>
    </row>
    <row r="921" spans="108:109" ht="12.75" customHeight="1">
      <c r="DD921" s="74" t="s">
        <v>926</v>
      </c>
      <c r="DE921" s="75">
        <v>98032</v>
      </c>
    </row>
    <row r="922" spans="108:109" ht="12.75" customHeight="1">
      <c r="DD922" s="74" t="s">
        <v>927</v>
      </c>
      <c r="DE922" s="75">
        <v>17090</v>
      </c>
    </row>
    <row r="923" spans="108:109" ht="12.75" customHeight="1">
      <c r="DD923" s="74" t="s">
        <v>928</v>
      </c>
      <c r="DE923" s="75">
        <v>17091</v>
      </c>
    </row>
    <row r="924" spans="108:109" ht="12.75" customHeight="1">
      <c r="DD924" s="74" t="s">
        <v>929</v>
      </c>
      <c r="DE924" s="75">
        <v>97044</v>
      </c>
    </row>
    <row r="925" spans="108:109" ht="12.75" customHeight="1">
      <c r="DD925" s="74" t="s">
        <v>930</v>
      </c>
      <c r="DE925" s="75">
        <v>13133</v>
      </c>
    </row>
    <row r="926" spans="108:109" ht="12.75" customHeight="1">
      <c r="DD926" s="74" t="s">
        <v>931</v>
      </c>
      <c r="DE926" s="75">
        <v>18083</v>
      </c>
    </row>
    <row r="927" spans="108:109" ht="12.75" customHeight="1">
      <c r="DD927" s="74" t="s">
        <v>932</v>
      </c>
      <c r="DE927" s="75">
        <v>12089</v>
      </c>
    </row>
    <row r="928" spans="108:109" ht="12.75" customHeight="1">
      <c r="DD928" s="74" t="s">
        <v>933</v>
      </c>
      <c r="DE928" s="75">
        <v>12090</v>
      </c>
    </row>
    <row r="929" spans="108:109" ht="12.75" customHeight="1">
      <c r="DD929" s="74" t="s">
        <v>934</v>
      </c>
      <c r="DE929" s="75">
        <v>17092</v>
      </c>
    </row>
    <row r="930" spans="108:109" ht="12.75" customHeight="1">
      <c r="DD930" s="74" t="s">
        <v>935</v>
      </c>
      <c r="DE930" s="75">
        <v>17093</v>
      </c>
    </row>
    <row r="931" spans="108:109" ht="12.75" customHeight="1">
      <c r="DD931" s="74" t="s">
        <v>936</v>
      </c>
      <c r="DE931" s="75">
        <v>13134</v>
      </c>
    </row>
    <row r="932" spans="108:109" ht="12.75" customHeight="1">
      <c r="DD932" s="74" t="s">
        <v>937</v>
      </c>
      <c r="DE932" s="75">
        <v>17094</v>
      </c>
    </row>
    <row r="933" spans="108:109" ht="12.75" customHeight="1">
      <c r="DD933" s="74" t="s">
        <v>938</v>
      </c>
      <c r="DE933" s="75">
        <v>16128</v>
      </c>
    </row>
    <row r="934" spans="108:109" ht="12.75" customHeight="1">
      <c r="DD934" s="74" t="s">
        <v>939</v>
      </c>
      <c r="DE934" s="75">
        <v>14038</v>
      </c>
    </row>
    <row r="935" spans="108:109" ht="12.75" customHeight="1">
      <c r="DD935" s="74" t="s">
        <v>940</v>
      </c>
      <c r="DE935" s="75">
        <v>17095</v>
      </c>
    </row>
    <row r="936" spans="108:109" ht="12.75" customHeight="1">
      <c r="DD936" s="74" t="s">
        <v>941</v>
      </c>
      <c r="DE936" s="75">
        <v>12091</v>
      </c>
    </row>
    <row r="937" spans="108:109" ht="12.75" customHeight="1">
      <c r="DD937" s="74" t="s">
        <v>254</v>
      </c>
      <c r="DE937" s="75">
        <v>12092</v>
      </c>
    </row>
    <row r="938" spans="108:109" ht="12.75" customHeight="1">
      <c r="DD938" s="74" t="s">
        <v>942</v>
      </c>
      <c r="DE938" s="75">
        <v>13135</v>
      </c>
    </row>
    <row r="939" spans="108:109" ht="12.75" customHeight="1">
      <c r="DD939" s="74" t="s">
        <v>943</v>
      </c>
      <c r="DE939" s="75">
        <v>17096</v>
      </c>
    </row>
    <row r="940" spans="108:109" ht="12.75" customHeight="1">
      <c r="DD940" s="74" t="s">
        <v>944</v>
      </c>
      <c r="DE940" s="75">
        <v>18084</v>
      </c>
    </row>
    <row r="941" spans="108:109" ht="12.75" customHeight="1">
      <c r="DD941" s="74" t="s">
        <v>945</v>
      </c>
      <c r="DE941" s="75">
        <v>13136</v>
      </c>
    </row>
    <row r="942" spans="108:109" ht="12.75" customHeight="1">
      <c r="DD942" s="74" t="s">
        <v>946</v>
      </c>
      <c r="DE942" s="75">
        <v>13137</v>
      </c>
    </row>
    <row r="943" spans="108:109" ht="12.75" customHeight="1">
      <c r="DD943" s="74" t="s">
        <v>947</v>
      </c>
      <c r="DE943" s="75">
        <v>16129</v>
      </c>
    </row>
    <row r="944" spans="108:109" ht="12.75" customHeight="1">
      <c r="DD944" s="74" t="s">
        <v>948</v>
      </c>
      <c r="DE944" s="75">
        <v>13138</v>
      </c>
    </row>
    <row r="945" spans="108:109" ht="12.75" customHeight="1">
      <c r="DD945" s="74" t="s">
        <v>949</v>
      </c>
      <c r="DE945" s="75">
        <v>12093</v>
      </c>
    </row>
    <row r="946" spans="108:109" ht="12.75" customHeight="1">
      <c r="DD946" s="74" t="s">
        <v>950</v>
      </c>
      <c r="DE946" s="75">
        <v>16130</v>
      </c>
    </row>
    <row r="947" spans="108:109" ht="12.75" customHeight="1">
      <c r="DD947" s="74" t="s">
        <v>951</v>
      </c>
      <c r="DE947" s="75">
        <v>12094</v>
      </c>
    </row>
    <row r="948" spans="108:109" ht="12.75" customHeight="1">
      <c r="DD948" s="74" t="s">
        <v>952</v>
      </c>
      <c r="DE948" s="75">
        <v>98033</v>
      </c>
    </row>
    <row r="949" spans="108:109" ht="12.75" customHeight="1">
      <c r="DD949" s="74" t="s">
        <v>953</v>
      </c>
      <c r="DE949" s="75">
        <v>15129</v>
      </c>
    </row>
    <row r="950" spans="108:109" ht="12.75" customHeight="1">
      <c r="DD950" s="74" t="s">
        <v>954</v>
      </c>
      <c r="DE950" s="75">
        <v>17097</v>
      </c>
    </row>
    <row r="951" spans="108:109" ht="12.75" customHeight="1">
      <c r="DD951" s="74" t="s">
        <v>955</v>
      </c>
      <c r="DE951" s="75">
        <v>14035</v>
      </c>
    </row>
    <row r="952" spans="108:109" ht="12.75" customHeight="1">
      <c r="DD952" s="74" t="s">
        <v>956</v>
      </c>
      <c r="DE952" s="75">
        <v>19055</v>
      </c>
    </row>
    <row r="953" spans="108:109" ht="12.75" customHeight="1">
      <c r="DD953" s="74" t="s">
        <v>957</v>
      </c>
      <c r="DE953" s="75">
        <v>16131</v>
      </c>
    </row>
    <row r="954" spans="108:109" ht="12.75" customHeight="1">
      <c r="DD954" s="74" t="s">
        <v>958</v>
      </c>
      <c r="DE954" s="75">
        <v>17098</v>
      </c>
    </row>
    <row r="955" spans="108:109" ht="12.75" customHeight="1">
      <c r="DD955" s="74" t="s">
        <v>190</v>
      </c>
      <c r="DE955" s="75">
        <v>15130</v>
      </c>
    </row>
    <row r="956" spans="108:109" ht="12.75" customHeight="1">
      <c r="DD956" s="74" t="s">
        <v>959</v>
      </c>
      <c r="DE956" s="75">
        <v>18085</v>
      </c>
    </row>
    <row r="957" spans="108:109" ht="12.75" customHeight="1">
      <c r="DD957" s="74" t="s">
        <v>960</v>
      </c>
      <c r="DE957" s="75">
        <v>20029</v>
      </c>
    </row>
    <row r="958" spans="108:109" ht="12.75" customHeight="1">
      <c r="DD958" s="74" t="s">
        <v>961</v>
      </c>
      <c r="DE958" s="75">
        <v>15131</v>
      </c>
    </row>
    <row r="959" spans="108:109" ht="12.75" customHeight="1">
      <c r="DD959" s="74" t="s">
        <v>962</v>
      </c>
      <c r="DE959" s="75">
        <v>13139</v>
      </c>
    </row>
    <row r="960" spans="108:109" ht="12.75" customHeight="1">
      <c r="DD960" s="74" t="s">
        <v>963</v>
      </c>
      <c r="DE960" s="75">
        <v>98034</v>
      </c>
    </row>
    <row r="961" spans="108:109" ht="12.75" customHeight="1">
      <c r="DD961" s="74" t="s">
        <v>964</v>
      </c>
      <c r="DE961" s="75">
        <v>17099</v>
      </c>
    </row>
    <row r="962" spans="108:109" ht="12.75" customHeight="1">
      <c r="DD962" s="74" t="s">
        <v>965</v>
      </c>
      <c r="DE962" s="75">
        <v>19056</v>
      </c>
    </row>
    <row r="963" spans="108:109" ht="12.75" customHeight="1">
      <c r="DD963" s="74" t="s">
        <v>966</v>
      </c>
      <c r="DE963" s="75">
        <v>17100</v>
      </c>
    </row>
    <row r="964" spans="108:109" ht="12.75" customHeight="1">
      <c r="DD964" s="74" t="s">
        <v>967</v>
      </c>
      <c r="DE964" s="75">
        <v>98035</v>
      </c>
    </row>
    <row r="965" spans="108:109" ht="12.75" customHeight="1">
      <c r="DD965" s="74" t="s">
        <v>968</v>
      </c>
      <c r="DE965" s="75">
        <v>12095</v>
      </c>
    </row>
    <row r="966" spans="108:109" ht="12.75" customHeight="1">
      <c r="DD966" s="74" t="s">
        <v>969</v>
      </c>
      <c r="DE966" s="75">
        <v>97045</v>
      </c>
    </row>
    <row r="967" spans="108:109" ht="12.75" customHeight="1">
      <c r="DD967" s="74" t="s">
        <v>970</v>
      </c>
      <c r="DE967" s="75">
        <v>12096</v>
      </c>
    </row>
    <row r="968" spans="108:109" ht="12.75" customHeight="1">
      <c r="DD968" s="74" t="s">
        <v>971</v>
      </c>
      <c r="DE968" s="75">
        <v>17101</v>
      </c>
    </row>
    <row r="969" spans="108:109" ht="12.75" customHeight="1">
      <c r="DD969" s="74" t="s">
        <v>972</v>
      </c>
      <c r="DE969" s="75">
        <v>97046</v>
      </c>
    </row>
    <row r="970" spans="108:109" ht="12.75" customHeight="1">
      <c r="DD970" s="74" t="s">
        <v>973</v>
      </c>
      <c r="DE970" s="75">
        <v>17102</v>
      </c>
    </row>
    <row r="971" spans="108:109" ht="12.75" customHeight="1">
      <c r="DD971" s="74" t="s">
        <v>974</v>
      </c>
      <c r="DE971" s="75">
        <v>17103</v>
      </c>
    </row>
    <row r="972" spans="108:109" ht="12.75" customHeight="1">
      <c r="DD972" s="74" t="s">
        <v>975</v>
      </c>
      <c r="DE972" s="75">
        <v>14039</v>
      </c>
    </row>
    <row r="973" spans="108:109" ht="12.75" customHeight="1">
      <c r="DD973" s="74" t="s">
        <v>87</v>
      </c>
      <c r="DE973" s="75">
        <v>20030</v>
      </c>
    </row>
    <row r="974" spans="108:109" ht="12.75" customHeight="1">
      <c r="DD974" s="74" t="s">
        <v>976</v>
      </c>
      <c r="DE974" s="75">
        <v>16132</v>
      </c>
    </row>
    <row r="975" spans="108:109" ht="12.75" customHeight="1">
      <c r="DD975" s="74" t="s">
        <v>977</v>
      </c>
      <c r="DE975" s="75">
        <v>15134</v>
      </c>
    </row>
    <row r="976" spans="108:109" ht="12.75" customHeight="1">
      <c r="DD976" s="74" t="s">
        <v>978</v>
      </c>
      <c r="DE976" s="75">
        <v>20031</v>
      </c>
    </row>
    <row r="977" spans="108:109" ht="12.75" customHeight="1">
      <c r="DD977" s="74" t="s">
        <v>979</v>
      </c>
      <c r="DE977" s="75">
        <v>17104</v>
      </c>
    </row>
    <row r="978" spans="108:109" ht="12.75" customHeight="1">
      <c r="DD978" s="74" t="s">
        <v>980</v>
      </c>
      <c r="DE978" s="75">
        <v>12097</v>
      </c>
    </row>
    <row r="979" spans="108:109" ht="12.75" customHeight="1">
      <c r="DD979" s="80" t="s">
        <v>981</v>
      </c>
      <c r="DE979" s="75">
        <v>18086</v>
      </c>
    </row>
    <row r="980" spans="108:109" ht="12.75" customHeight="1">
      <c r="DD980" s="74" t="s">
        <v>982</v>
      </c>
      <c r="DE980" s="75">
        <v>97047</v>
      </c>
    </row>
    <row r="981" spans="108:109" ht="12.75" customHeight="1">
      <c r="DD981" s="74" t="s">
        <v>983</v>
      </c>
      <c r="DE981" s="75">
        <v>20032</v>
      </c>
    </row>
    <row r="982" spans="108:109" ht="12.75" customHeight="1">
      <c r="DD982" s="74" t="s">
        <v>144</v>
      </c>
      <c r="DE982" s="75">
        <v>13143</v>
      </c>
    </row>
    <row r="983" spans="108:109" ht="12.75" customHeight="1">
      <c r="DD983" s="74" t="s">
        <v>984</v>
      </c>
      <c r="DE983" s="75">
        <v>17105</v>
      </c>
    </row>
    <row r="984" spans="108:109" ht="12.75" customHeight="1">
      <c r="DD984" s="74" t="s">
        <v>985</v>
      </c>
      <c r="DE984" s="75">
        <v>20033</v>
      </c>
    </row>
    <row r="985" spans="108:109" ht="12.75" customHeight="1">
      <c r="DD985" s="74" t="s">
        <v>986</v>
      </c>
      <c r="DE985" s="75">
        <v>12098</v>
      </c>
    </row>
    <row r="986" spans="108:109" ht="12.75" customHeight="1">
      <c r="DD986" s="74" t="s">
        <v>987</v>
      </c>
      <c r="DE986" s="75">
        <v>17106</v>
      </c>
    </row>
    <row r="987" spans="108:109" ht="12.75" customHeight="1">
      <c r="DD987" s="74" t="s">
        <v>988</v>
      </c>
      <c r="DE987" s="75">
        <v>19057</v>
      </c>
    </row>
    <row r="988" spans="108:109" ht="12.75" customHeight="1">
      <c r="DD988" s="74" t="s">
        <v>989</v>
      </c>
      <c r="DE988" s="75">
        <v>16133</v>
      </c>
    </row>
    <row r="989" spans="108:109" ht="12.75" customHeight="1">
      <c r="DD989" s="74" t="s">
        <v>990</v>
      </c>
      <c r="DE989" s="75">
        <v>98036</v>
      </c>
    </row>
    <row r="990" spans="108:109" ht="12.75" customHeight="1">
      <c r="DD990" s="80" t="s">
        <v>991</v>
      </c>
      <c r="DE990" s="75">
        <v>18087</v>
      </c>
    </row>
    <row r="991" spans="108:109" ht="12.75" customHeight="1">
      <c r="DD991" s="74" t="s">
        <v>992</v>
      </c>
      <c r="DE991" s="75">
        <v>12099</v>
      </c>
    </row>
    <row r="992" spans="108:109" ht="12.75" customHeight="1">
      <c r="DD992" s="74" t="s">
        <v>993</v>
      </c>
      <c r="DE992" s="75">
        <v>15136</v>
      </c>
    </row>
    <row r="993" spans="108:109" ht="12.75" customHeight="1">
      <c r="DD993" s="74" t="s">
        <v>994</v>
      </c>
      <c r="DE993" s="75">
        <v>12100</v>
      </c>
    </row>
    <row r="994" spans="108:109" ht="12.75" customHeight="1">
      <c r="DD994" s="74" t="s">
        <v>995</v>
      </c>
      <c r="DE994" s="75">
        <v>13144</v>
      </c>
    </row>
    <row r="995" spans="108:109" ht="12.75" customHeight="1">
      <c r="DD995" s="74" t="s">
        <v>996</v>
      </c>
      <c r="DE995" s="75">
        <v>98037</v>
      </c>
    </row>
    <row r="996" spans="108:109" ht="12.75" customHeight="1">
      <c r="DD996" s="74" t="s">
        <v>997</v>
      </c>
      <c r="DE996" s="75">
        <v>17107</v>
      </c>
    </row>
    <row r="997" spans="108:109" ht="12.75" customHeight="1">
      <c r="DD997" s="74" t="s">
        <v>998</v>
      </c>
      <c r="DE997" s="75">
        <v>14040</v>
      </c>
    </row>
    <row r="998" spans="108:109" ht="12.75" customHeight="1">
      <c r="DD998" s="74" t="s">
        <v>999</v>
      </c>
      <c r="DE998" s="75">
        <v>15138</v>
      </c>
    </row>
    <row r="999" spans="108:109" ht="12.75" customHeight="1">
      <c r="DD999" s="74" t="s">
        <v>1000</v>
      </c>
      <c r="DE999" s="75">
        <v>18088</v>
      </c>
    </row>
    <row r="1000" spans="108:109" ht="12.75" customHeight="1">
      <c r="DD1000" s="74" t="s">
        <v>1001</v>
      </c>
      <c r="DE1000" s="75">
        <v>15139</v>
      </c>
    </row>
    <row r="1001" spans="108:109" ht="12.75" customHeight="1">
      <c r="DD1001" s="74" t="s">
        <v>1002</v>
      </c>
      <c r="DE1001" s="75">
        <v>16250</v>
      </c>
    </row>
    <row r="1002" spans="108:109" ht="12.75" customHeight="1">
      <c r="DD1002" s="74" t="s">
        <v>1003</v>
      </c>
      <c r="DE1002" s="75">
        <v>20034</v>
      </c>
    </row>
    <row r="1003" spans="108:109" ht="12.75" customHeight="1">
      <c r="DD1003" s="74" t="s">
        <v>1004</v>
      </c>
      <c r="DE1003" s="75">
        <v>15140</v>
      </c>
    </row>
    <row r="1004" spans="108:109" ht="12.75" customHeight="1">
      <c r="DD1004" s="74" t="s">
        <v>1005</v>
      </c>
      <c r="DE1004" s="75">
        <v>98038</v>
      </c>
    </row>
    <row r="1005" spans="108:109" ht="12.75" customHeight="1">
      <c r="DD1005" s="74" t="s">
        <v>1006</v>
      </c>
      <c r="DE1005" s="75">
        <v>14041</v>
      </c>
    </row>
    <row r="1006" spans="108:109" ht="12.75" customHeight="1">
      <c r="DD1006" s="74" t="s">
        <v>1007</v>
      </c>
      <c r="DE1006" s="75">
        <v>15142</v>
      </c>
    </row>
    <row r="1007" spans="108:109" ht="12.75" customHeight="1">
      <c r="DD1007" s="74" t="s">
        <v>146</v>
      </c>
      <c r="DE1007" s="75">
        <v>13145</v>
      </c>
    </row>
    <row r="1008" spans="108:109" ht="12.75" customHeight="1">
      <c r="DD1008" s="74" t="s">
        <v>1008</v>
      </c>
      <c r="DE1008" s="75">
        <v>14042</v>
      </c>
    </row>
    <row r="1009" spans="108:109" ht="12.75" customHeight="1">
      <c r="DD1009" s="74" t="s">
        <v>1009</v>
      </c>
      <c r="DE1009" s="75">
        <v>18089</v>
      </c>
    </row>
    <row r="1010" spans="108:109" ht="12.75" customHeight="1">
      <c r="DD1010" s="74" t="s">
        <v>160</v>
      </c>
      <c r="DE1010" s="75">
        <v>97048</v>
      </c>
    </row>
    <row r="1011" spans="108:109" ht="12.75" customHeight="1">
      <c r="DD1011" s="74" t="s">
        <v>1010</v>
      </c>
      <c r="DE1011" s="75">
        <v>12101</v>
      </c>
    </row>
    <row r="1012" spans="108:109" ht="12.75" customHeight="1">
      <c r="DD1012" s="74" t="s">
        <v>1011</v>
      </c>
      <c r="DE1012" s="75">
        <v>98039</v>
      </c>
    </row>
    <row r="1013" spans="108:109" ht="12.75" customHeight="1">
      <c r="DD1013" s="74" t="s">
        <v>1012</v>
      </c>
      <c r="DE1013" s="75">
        <v>13147</v>
      </c>
    </row>
    <row r="1014" spans="108:109" ht="12.75" customHeight="1">
      <c r="DD1014" s="74" t="s">
        <v>1013</v>
      </c>
      <c r="DE1014" s="75">
        <v>14043</v>
      </c>
    </row>
    <row r="1015" spans="108:109" ht="12.75" customHeight="1">
      <c r="DD1015" s="74" t="s">
        <v>1014</v>
      </c>
      <c r="DE1015" s="75">
        <v>12102</v>
      </c>
    </row>
    <row r="1016" spans="108:109" ht="12.75" customHeight="1">
      <c r="DD1016" s="74" t="s">
        <v>1015</v>
      </c>
      <c r="DE1016" s="75">
        <v>15144</v>
      </c>
    </row>
    <row r="1017" spans="108:109" ht="12.75" customHeight="1">
      <c r="DD1017" s="74" t="s">
        <v>1016</v>
      </c>
      <c r="DE1017" s="75">
        <v>15145</v>
      </c>
    </row>
    <row r="1018" spans="108:109" ht="12.75" customHeight="1">
      <c r="DD1018" s="74" t="s">
        <v>1017</v>
      </c>
      <c r="DE1018" s="75">
        <v>18090</v>
      </c>
    </row>
    <row r="1019" spans="108:109" ht="12.75" customHeight="1">
      <c r="DD1019" s="80" t="s">
        <v>1018</v>
      </c>
      <c r="DE1019" s="75">
        <v>18091</v>
      </c>
    </row>
    <row r="1020" spans="108:109" ht="12.75" customHeight="1">
      <c r="DD1020" s="74" t="s">
        <v>1019</v>
      </c>
      <c r="DE1020" s="75">
        <v>18092</v>
      </c>
    </row>
    <row r="1021" spans="108:109" ht="12.75" customHeight="1">
      <c r="DD1021" s="74" t="s">
        <v>1020</v>
      </c>
      <c r="DE1021" s="75">
        <v>13148</v>
      </c>
    </row>
    <row r="1022" spans="108:109" ht="12.75" customHeight="1">
      <c r="DD1022" s="74" t="s">
        <v>1021</v>
      </c>
      <c r="DE1022" s="75">
        <v>16134</v>
      </c>
    </row>
    <row r="1023" spans="108:109" ht="12.75" customHeight="1">
      <c r="DD1023" s="74" t="s">
        <v>90</v>
      </c>
      <c r="DE1023" s="75">
        <v>15146</v>
      </c>
    </row>
    <row r="1024" spans="108:109" ht="12.75" customHeight="1">
      <c r="DD1024" s="74" t="s">
        <v>1022</v>
      </c>
      <c r="DE1024" s="75">
        <v>17108</v>
      </c>
    </row>
    <row r="1025" spans="108:109" ht="12.75" customHeight="1">
      <c r="DD1025" s="74" t="s">
        <v>1023</v>
      </c>
      <c r="DE1025" s="75">
        <v>18093</v>
      </c>
    </row>
    <row r="1026" spans="108:109" ht="12.75" customHeight="1">
      <c r="DD1026" s="74" t="s">
        <v>1024</v>
      </c>
      <c r="DE1026" s="75">
        <v>16135</v>
      </c>
    </row>
    <row r="1027" spans="108:109" ht="12.75" customHeight="1">
      <c r="DD1027" s="74" t="s">
        <v>1025</v>
      </c>
      <c r="DE1027" s="75">
        <v>15147</v>
      </c>
    </row>
    <row r="1028" spans="108:109" ht="12.75" customHeight="1">
      <c r="DD1028" s="74" t="s">
        <v>1026</v>
      </c>
      <c r="DE1028" s="75">
        <v>97049</v>
      </c>
    </row>
    <row r="1029" spans="108:109" ht="12.75" customHeight="1">
      <c r="DD1029" s="74" t="s">
        <v>1027</v>
      </c>
      <c r="DE1029" s="75">
        <v>97050</v>
      </c>
    </row>
    <row r="1030" spans="108:109" ht="12.75" customHeight="1">
      <c r="DD1030" s="74" t="s">
        <v>1028</v>
      </c>
      <c r="DE1030" s="75">
        <v>20035</v>
      </c>
    </row>
    <row r="1031" spans="108:109" ht="12.75" customHeight="1">
      <c r="DD1031" s="74" t="s">
        <v>1029</v>
      </c>
      <c r="DE1031" s="75">
        <v>16136</v>
      </c>
    </row>
    <row r="1032" spans="108:109" ht="12.75" customHeight="1">
      <c r="DD1032" s="74" t="s">
        <v>1030</v>
      </c>
      <c r="DE1032" s="75">
        <v>97051</v>
      </c>
    </row>
    <row r="1033" spans="108:109" ht="12.75" customHeight="1">
      <c r="DD1033" s="74" t="s">
        <v>1031</v>
      </c>
      <c r="DE1033" s="75">
        <v>13152</v>
      </c>
    </row>
    <row r="1034" spans="108:109" ht="12.75" customHeight="1">
      <c r="DD1034" s="74" t="s">
        <v>1032</v>
      </c>
      <c r="DE1034" s="75">
        <v>16137</v>
      </c>
    </row>
    <row r="1035" spans="108:109" ht="12.75" customHeight="1">
      <c r="DD1035" s="74" t="s">
        <v>1033</v>
      </c>
      <c r="DE1035" s="75">
        <v>13153</v>
      </c>
    </row>
    <row r="1036" spans="108:109" ht="12.75" customHeight="1">
      <c r="DD1036" s="74" t="s">
        <v>1034</v>
      </c>
      <c r="DE1036" s="75">
        <v>17109</v>
      </c>
    </row>
    <row r="1037" spans="108:109" ht="12.75" customHeight="1">
      <c r="DD1037" s="74" t="s">
        <v>1035</v>
      </c>
      <c r="DE1037" s="75">
        <v>17110</v>
      </c>
    </row>
    <row r="1038" spans="108:109" ht="12.75" customHeight="1">
      <c r="DD1038" s="74" t="s">
        <v>1036</v>
      </c>
      <c r="DE1038" s="75">
        <v>14044</v>
      </c>
    </row>
    <row r="1039" spans="108:109" ht="12.75" customHeight="1">
      <c r="DD1039" s="74" t="s">
        <v>1037</v>
      </c>
      <c r="DE1039" s="75">
        <v>18094</v>
      </c>
    </row>
    <row r="1040" spans="108:109" ht="12.75" customHeight="1">
      <c r="DD1040" s="74" t="s">
        <v>1038</v>
      </c>
      <c r="DE1040" s="75">
        <v>98040</v>
      </c>
    </row>
    <row r="1041" spans="108:109" ht="12.75" customHeight="1">
      <c r="DD1041" s="74" t="s">
        <v>1039</v>
      </c>
      <c r="DE1041" s="75">
        <v>13154</v>
      </c>
    </row>
    <row r="1042" spans="108:109" ht="12.75" customHeight="1">
      <c r="DD1042" s="74" t="s">
        <v>1040</v>
      </c>
      <c r="DE1042" s="75">
        <v>19058</v>
      </c>
    </row>
    <row r="1043" spans="108:109" ht="12.75" customHeight="1">
      <c r="DD1043" s="74" t="s">
        <v>1041</v>
      </c>
      <c r="DE1043" s="75">
        <v>17111</v>
      </c>
    </row>
    <row r="1044" spans="108:109" ht="12.75" customHeight="1">
      <c r="DD1044" s="74" t="s">
        <v>1042</v>
      </c>
      <c r="DE1044" s="75">
        <v>97052</v>
      </c>
    </row>
    <row r="1045" spans="108:109" ht="12.75" customHeight="1">
      <c r="DD1045" s="74" t="s">
        <v>1043</v>
      </c>
      <c r="DE1045" s="75">
        <v>18095</v>
      </c>
    </row>
    <row r="1046" spans="108:109" ht="12.75" customHeight="1">
      <c r="DD1046" s="74" t="s">
        <v>1044</v>
      </c>
      <c r="DE1046" s="75">
        <v>18096</v>
      </c>
    </row>
    <row r="1047" spans="108:109" ht="12.75" customHeight="1">
      <c r="DD1047" s="74" t="s">
        <v>1045</v>
      </c>
      <c r="DE1047" s="75">
        <v>12103</v>
      </c>
    </row>
    <row r="1048" spans="108:109" ht="12.75" customHeight="1">
      <c r="DD1048" s="74" t="s">
        <v>1046</v>
      </c>
      <c r="DE1048" s="75">
        <v>16139</v>
      </c>
    </row>
    <row r="1049" spans="108:109" ht="12.75" customHeight="1">
      <c r="DD1049" s="74" t="s">
        <v>1047</v>
      </c>
      <c r="DE1049" s="75">
        <v>13155</v>
      </c>
    </row>
    <row r="1050" spans="108:109" ht="12.75" customHeight="1">
      <c r="DD1050" s="74" t="s">
        <v>1048</v>
      </c>
      <c r="DE1050" s="75">
        <v>18097</v>
      </c>
    </row>
    <row r="1051" spans="108:109" ht="12.75" customHeight="1">
      <c r="DD1051" s="74" t="s">
        <v>1049</v>
      </c>
      <c r="DE1051" s="75">
        <v>18098</v>
      </c>
    </row>
    <row r="1052" spans="108:109" ht="12.75" customHeight="1">
      <c r="DD1052" s="74" t="s">
        <v>1050</v>
      </c>
      <c r="DE1052" s="75">
        <v>97053</v>
      </c>
    </row>
    <row r="1053" spans="108:109" ht="12.75" customHeight="1">
      <c r="DD1053" s="74" t="s">
        <v>1051</v>
      </c>
      <c r="DE1053" s="75">
        <v>17112</v>
      </c>
    </row>
    <row r="1054" spans="108:109" ht="12.75" customHeight="1">
      <c r="DD1054" s="74" t="s">
        <v>1052</v>
      </c>
      <c r="DE1054" s="75">
        <v>18099</v>
      </c>
    </row>
    <row r="1055" spans="108:109" ht="12.75" customHeight="1">
      <c r="DD1055" s="74" t="s">
        <v>1053</v>
      </c>
      <c r="DE1055" s="75">
        <v>97054</v>
      </c>
    </row>
    <row r="1056" spans="108:109" ht="12.75" customHeight="1">
      <c r="DD1056" s="74" t="s">
        <v>1054</v>
      </c>
      <c r="DE1056" s="75">
        <v>17113</v>
      </c>
    </row>
    <row r="1057" spans="108:109" ht="12.75" customHeight="1">
      <c r="DD1057" s="74" t="s">
        <v>1055</v>
      </c>
      <c r="DE1057" s="75">
        <v>17114</v>
      </c>
    </row>
    <row r="1058" spans="108:109" ht="12.75" customHeight="1">
      <c r="DD1058" s="74" t="s">
        <v>1056</v>
      </c>
      <c r="DE1058" s="75">
        <v>19059</v>
      </c>
    </row>
    <row r="1059" spans="108:109" ht="12.75" customHeight="1">
      <c r="DD1059" s="74" t="s">
        <v>1057</v>
      </c>
      <c r="DE1059" s="75">
        <v>13157</v>
      </c>
    </row>
    <row r="1060" spans="108:109" ht="12.75" customHeight="1">
      <c r="DD1060" s="74" t="s">
        <v>1058</v>
      </c>
      <c r="DE1060" s="75">
        <v>18100</v>
      </c>
    </row>
    <row r="1061" spans="108:109" ht="12.75" customHeight="1">
      <c r="DD1061" s="74" t="s">
        <v>1059</v>
      </c>
      <c r="DE1061" s="75">
        <v>12104</v>
      </c>
    </row>
    <row r="1062" spans="108:109" ht="12.75" customHeight="1">
      <c r="DD1062" s="74" t="s">
        <v>212</v>
      </c>
      <c r="DE1062" s="75">
        <v>15149</v>
      </c>
    </row>
    <row r="1063" spans="108:109" ht="12.75" customHeight="1">
      <c r="DD1063" s="74" t="s">
        <v>1060</v>
      </c>
      <c r="DE1063" s="75">
        <v>20036</v>
      </c>
    </row>
    <row r="1064" spans="108:109" ht="12.75" customHeight="1">
      <c r="DD1064" s="74" t="s">
        <v>1061</v>
      </c>
      <c r="DE1064" s="75">
        <v>12105</v>
      </c>
    </row>
    <row r="1065" spans="108:109" ht="12.75" customHeight="1">
      <c r="DD1065" s="74" t="s">
        <v>239</v>
      </c>
      <c r="DE1065" s="75">
        <v>14045</v>
      </c>
    </row>
    <row r="1066" spans="108:109" ht="12.75" customHeight="1">
      <c r="DD1066" s="74" t="s">
        <v>1062</v>
      </c>
      <c r="DE1066" s="75">
        <v>16140</v>
      </c>
    </row>
    <row r="1067" spans="108:109" ht="12.75" customHeight="1">
      <c r="DD1067" s="74" t="s">
        <v>1063</v>
      </c>
      <c r="DE1067" s="75">
        <v>15150</v>
      </c>
    </row>
    <row r="1068" spans="108:109" ht="12.75" customHeight="1">
      <c r="DD1068" s="74" t="s">
        <v>1064</v>
      </c>
      <c r="DE1068" s="75">
        <v>12106</v>
      </c>
    </row>
    <row r="1069" spans="108:109" ht="12.75" customHeight="1">
      <c r="DD1069" s="74" t="s">
        <v>1065</v>
      </c>
      <c r="DE1069" s="75">
        <v>16141</v>
      </c>
    </row>
    <row r="1070" spans="108:109" ht="12.75" customHeight="1">
      <c r="DD1070" s="74" t="s">
        <v>1066</v>
      </c>
      <c r="DE1070" s="75">
        <v>18101</v>
      </c>
    </row>
    <row r="1071" spans="108:109" ht="12.75" customHeight="1">
      <c r="DD1071" s="80" t="s">
        <v>228</v>
      </c>
      <c r="DE1071" s="75">
        <v>18102</v>
      </c>
    </row>
    <row r="1072" spans="108:109" ht="12.75" customHeight="1">
      <c r="DD1072" s="74" t="s">
        <v>1067</v>
      </c>
      <c r="DE1072" s="75">
        <v>97055</v>
      </c>
    </row>
    <row r="1073" spans="108:109" ht="12.75" customHeight="1">
      <c r="DD1073" s="74" t="s">
        <v>1068</v>
      </c>
      <c r="DE1073" s="75">
        <v>19060</v>
      </c>
    </row>
    <row r="1074" spans="108:109" ht="12.75" customHeight="1">
      <c r="DD1074" s="74" t="s">
        <v>1069</v>
      </c>
      <c r="DE1074" s="75">
        <v>19061</v>
      </c>
    </row>
    <row r="1075" spans="108:109" ht="12.75" customHeight="1">
      <c r="DD1075" s="74" t="s">
        <v>1070</v>
      </c>
      <c r="DE1075" s="75">
        <v>15151</v>
      </c>
    </row>
    <row r="1076" spans="108:109" ht="12.75" customHeight="1">
      <c r="DD1076" s="74" t="s">
        <v>1071</v>
      </c>
      <c r="DE1076" s="75">
        <v>20037</v>
      </c>
    </row>
    <row r="1077" spans="108:109" ht="12.75" customHeight="1">
      <c r="DD1077" s="74" t="s">
        <v>1072</v>
      </c>
      <c r="DE1077" s="75">
        <v>16142</v>
      </c>
    </row>
    <row r="1078" spans="108:109" ht="12.75" customHeight="1">
      <c r="DD1078" s="74" t="s">
        <v>1073</v>
      </c>
      <c r="DE1078" s="75">
        <v>13159</v>
      </c>
    </row>
    <row r="1079" spans="108:109" ht="12.75" customHeight="1">
      <c r="DD1079" s="74" t="s">
        <v>1074</v>
      </c>
      <c r="DE1079" s="75">
        <v>16143</v>
      </c>
    </row>
    <row r="1080" spans="108:109" ht="12.75" customHeight="1">
      <c r="DD1080" s="74" t="s">
        <v>1075</v>
      </c>
      <c r="DE1080" s="75">
        <v>15152</v>
      </c>
    </row>
    <row r="1081" spans="108:109" ht="12.75" customHeight="1">
      <c r="DD1081" s="74" t="s">
        <v>1076</v>
      </c>
      <c r="DE1081" s="75">
        <v>98041</v>
      </c>
    </row>
    <row r="1082" spans="108:109" ht="12.75" customHeight="1">
      <c r="DD1082" s="74" t="s">
        <v>1077</v>
      </c>
      <c r="DE1082" s="75">
        <v>17115</v>
      </c>
    </row>
    <row r="1083" spans="108:109" ht="12.75" customHeight="1">
      <c r="DD1083" s="74" t="s">
        <v>1078</v>
      </c>
      <c r="DE1083" s="75">
        <v>17116</v>
      </c>
    </row>
    <row r="1084" spans="108:109" ht="12.75" customHeight="1">
      <c r="DD1084" s="74" t="s">
        <v>1079</v>
      </c>
      <c r="DE1084" s="75">
        <v>13160</v>
      </c>
    </row>
    <row r="1085" spans="108:109" ht="12.75" customHeight="1">
      <c r="DD1085" s="74" t="s">
        <v>1080</v>
      </c>
      <c r="DE1085" s="75">
        <v>17117</v>
      </c>
    </row>
    <row r="1086" spans="108:109" ht="12.75" customHeight="1">
      <c r="DD1086" s="74" t="s">
        <v>1081</v>
      </c>
      <c r="DE1086" s="75">
        <v>16144</v>
      </c>
    </row>
    <row r="1087" spans="108:109" ht="12.75" customHeight="1">
      <c r="DD1087" s="74" t="s">
        <v>1082</v>
      </c>
      <c r="DE1087" s="75">
        <v>15154</v>
      </c>
    </row>
    <row r="1088" spans="108:109" ht="12.75" customHeight="1">
      <c r="DD1088" s="74" t="s">
        <v>1083</v>
      </c>
      <c r="DE1088" s="75">
        <v>13161</v>
      </c>
    </row>
    <row r="1089" spans="108:109" ht="12.75" customHeight="1">
      <c r="DD1089" s="74" t="s">
        <v>1084</v>
      </c>
      <c r="DE1089" s="75">
        <v>17118</v>
      </c>
    </row>
    <row r="1090" spans="108:109" ht="12.75" customHeight="1">
      <c r="DD1090" s="74" t="s">
        <v>1085</v>
      </c>
      <c r="DE1090" s="75">
        <v>97056</v>
      </c>
    </row>
    <row r="1091" spans="108:109" ht="12.75" customHeight="1">
      <c r="DD1091" s="80" t="s">
        <v>1086</v>
      </c>
      <c r="DE1091" s="75">
        <v>18103</v>
      </c>
    </row>
    <row r="1092" spans="108:109" ht="12.75" customHeight="1">
      <c r="DD1092" s="74" t="s">
        <v>1087</v>
      </c>
      <c r="DE1092" s="75">
        <v>15155</v>
      </c>
    </row>
    <row r="1093" spans="108:109" ht="12.75" customHeight="1">
      <c r="DD1093" s="74" t="s">
        <v>1088</v>
      </c>
      <c r="DE1093" s="75">
        <v>15156</v>
      </c>
    </row>
    <row r="1094" spans="108:109" ht="12.75" customHeight="1">
      <c r="DD1094" s="74" t="s">
        <v>1089</v>
      </c>
      <c r="DE1094" s="75">
        <v>14046</v>
      </c>
    </row>
    <row r="1095" spans="108:109" ht="12.75" customHeight="1">
      <c r="DD1095" s="74" t="s">
        <v>1090</v>
      </c>
      <c r="DE1095" s="75">
        <v>15157</v>
      </c>
    </row>
    <row r="1096" spans="108:109" ht="12.75" customHeight="1">
      <c r="DD1096" s="74" t="s">
        <v>1091</v>
      </c>
      <c r="DE1096" s="75">
        <v>13163</v>
      </c>
    </row>
    <row r="1097" spans="108:109" ht="12.75" customHeight="1">
      <c r="DD1097" s="74" t="s">
        <v>1092</v>
      </c>
      <c r="DE1097" s="75">
        <v>15158</v>
      </c>
    </row>
    <row r="1098" spans="108:109" ht="12.75" customHeight="1">
      <c r="DD1098" s="74" t="s">
        <v>1093</v>
      </c>
      <c r="DE1098" s="75">
        <v>17119</v>
      </c>
    </row>
    <row r="1099" spans="108:109" ht="12.75" customHeight="1">
      <c r="DD1099" s="74" t="s">
        <v>1094</v>
      </c>
      <c r="DE1099" s="75">
        <v>17120</v>
      </c>
    </row>
    <row r="1100" spans="108:109" ht="12.75" customHeight="1">
      <c r="DD1100" s="74" t="s">
        <v>1095</v>
      </c>
      <c r="DE1100" s="75">
        <v>17121</v>
      </c>
    </row>
    <row r="1101" spans="108:109" ht="12.75" customHeight="1">
      <c r="DD1101" s="74" t="s">
        <v>1096</v>
      </c>
      <c r="DE1101" s="75">
        <v>19062</v>
      </c>
    </row>
    <row r="1102" spans="108:109" ht="12.75" customHeight="1">
      <c r="DD1102" s="74" t="s">
        <v>1097</v>
      </c>
      <c r="DE1102" s="75">
        <v>17122</v>
      </c>
    </row>
    <row r="1103" spans="108:109" ht="12.75" customHeight="1">
      <c r="DD1103" s="74" t="s">
        <v>1098</v>
      </c>
      <c r="DE1103" s="75">
        <v>12107</v>
      </c>
    </row>
    <row r="1104" spans="108:109" ht="12.75" customHeight="1">
      <c r="DD1104" s="74" t="s">
        <v>1099</v>
      </c>
      <c r="DE1104" s="75">
        <v>97057</v>
      </c>
    </row>
    <row r="1105" spans="108:109" ht="12.75" customHeight="1">
      <c r="DD1105" s="80" t="s">
        <v>1100</v>
      </c>
      <c r="DE1105" s="75">
        <v>18104</v>
      </c>
    </row>
    <row r="1106" spans="108:109" ht="12.75" customHeight="1">
      <c r="DD1106" s="74" t="s">
        <v>148</v>
      </c>
      <c r="DE1106" s="75">
        <v>13165</v>
      </c>
    </row>
    <row r="1107" spans="108:109" ht="12.75" customHeight="1">
      <c r="DD1107" s="74" t="s">
        <v>1101</v>
      </c>
      <c r="DE1107" s="75">
        <v>97058</v>
      </c>
    </row>
    <row r="1108" spans="108:109" ht="12.75" customHeight="1">
      <c r="DD1108" s="74" t="s">
        <v>1102</v>
      </c>
      <c r="DE1108" s="75">
        <v>12108</v>
      </c>
    </row>
    <row r="1109" spans="108:109" ht="12.75" customHeight="1">
      <c r="DD1109" s="74" t="s">
        <v>1103</v>
      </c>
      <c r="DE1109" s="75">
        <v>97059</v>
      </c>
    </row>
    <row r="1110" spans="108:109" ht="12.75" customHeight="1">
      <c r="DD1110" s="74" t="s">
        <v>1104</v>
      </c>
      <c r="DE1110" s="75">
        <v>18105</v>
      </c>
    </row>
    <row r="1111" spans="108:109" ht="12.75" customHeight="1">
      <c r="DD1111" s="74" t="s">
        <v>1105</v>
      </c>
      <c r="DE1111" s="75">
        <v>97060</v>
      </c>
    </row>
    <row r="1112" spans="108:109" ht="12.75" customHeight="1">
      <c r="DD1112" s="74" t="s">
        <v>1106</v>
      </c>
      <c r="DE1112" s="75">
        <v>19063</v>
      </c>
    </row>
    <row r="1113" spans="108:109" ht="12.75" customHeight="1">
      <c r="DD1113" s="74" t="s">
        <v>1107</v>
      </c>
      <c r="DE1113" s="75">
        <v>16145</v>
      </c>
    </row>
    <row r="1114" spans="108:109" ht="12.75" customHeight="1">
      <c r="DD1114" s="74" t="s">
        <v>1108</v>
      </c>
      <c r="DE1114" s="75">
        <v>16146</v>
      </c>
    </row>
    <row r="1115" spans="108:109" ht="12.75" customHeight="1">
      <c r="DD1115" s="74" t="s">
        <v>1109</v>
      </c>
      <c r="DE1115" s="75">
        <v>16147</v>
      </c>
    </row>
    <row r="1116" spans="108:109" ht="12.75" customHeight="1">
      <c r="DD1116" s="74" t="s">
        <v>1110</v>
      </c>
      <c r="DE1116" s="75">
        <v>13169</v>
      </c>
    </row>
    <row r="1117" spans="108:109" ht="12.75" customHeight="1">
      <c r="DD1117" s="74" t="s">
        <v>1111</v>
      </c>
      <c r="DE1117" s="75">
        <v>17123</v>
      </c>
    </row>
    <row r="1118" spans="108:109" ht="12.75" customHeight="1">
      <c r="DD1118" s="74" t="s">
        <v>1112</v>
      </c>
      <c r="DE1118" s="75">
        <v>16148</v>
      </c>
    </row>
    <row r="1119" spans="108:109" ht="12.75" customHeight="1">
      <c r="DD1119" s="74" t="s">
        <v>1113</v>
      </c>
      <c r="DE1119" s="75">
        <v>17124</v>
      </c>
    </row>
    <row r="1120" spans="108:109" ht="12.75" customHeight="1">
      <c r="DD1120" s="74" t="s">
        <v>1114</v>
      </c>
      <c r="DE1120" s="75">
        <v>16149</v>
      </c>
    </row>
    <row r="1121" spans="108:109" ht="12.75" customHeight="1">
      <c r="DD1121" s="74" t="s">
        <v>1115</v>
      </c>
      <c r="DE1121" s="75">
        <v>15159</v>
      </c>
    </row>
    <row r="1122" spans="108:109" ht="12.75" customHeight="1">
      <c r="DD1122" s="74" t="s">
        <v>1116</v>
      </c>
      <c r="DE1122" s="75">
        <v>12109</v>
      </c>
    </row>
    <row r="1123" spans="108:109" ht="12.75" customHeight="1">
      <c r="DD1123" s="74" t="s">
        <v>1117</v>
      </c>
      <c r="DE1123" s="75">
        <v>12110</v>
      </c>
    </row>
    <row r="1124" spans="108:109" ht="12.75" customHeight="1">
      <c r="DD1124" s="74" t="s">
        <v>1118</v>
      </c>
      <c r="DE1124" s="75">
        <v>16150</v>
      </c>
    </row>
    <row r="1125" spans="108:109" ht="12.75" customHeight="1">
      <c r="DD1125" s="74" t="s">
        <v>1119</v>
      </c>
      <c r="DE1125" s="75">
        <v>98042</v>
      </c>
    </row>
    <row r="1126" spans="108:109" ht="12.75" customHeight="1">
      <c r="DD1126" s="74" t="s">
        <v>1120</v>
      </c>
      <c r="DE1126" s="75">
        <v>15161</v>
      </c>
    </row>
    <row r="1127" spans="108:109" ht="12.75" customHeight="1">
      <c r="DD1127" s="74" t="s">
        <v>1121</v>
      </c>
      <c r="DE1127" s="75">
        <v>16151</v>
      </c>
    </row>
    <row r="1128" spans="108:109" ht="12.75" customHeight="1">
      <c r="DD1128" s="74" t="s">
        <v>1122</v>
      </c>
      <c r="DE1128" s="75">
        <v>13170</v>
      </c>
    </row>
    <row r="1129" spans="108:109" ht="12.75" customHeight="1">
      <c r="DD1129" s="74" t="s">
        <v>1123</v>
      </c>
      <c r="DE1129" s="75">
        <v>17125</v>
      </c>
    </row>
    <row r="1130" spans="108:109" ht="12.75" customHeight="1">
      <c r="DD1130" s="74" t="s">
        <v>1124</v>
      </c>
      <c r="DE1130" s="75">
        <v>17126</v>
      </c>
    </row>
    <row r="1131" spans="108:109" ht="12.75" customHeight="1">
      <c r="DD1131" s="74" t="s">
        <v>1125</v>
      </c>
      <c r="DE1131" s="75">
        <v>16152</v>
      </c>
    </row>
    <row r="1132" spans="108:109" ht="12.75" customHeight="1">
      <c r="DD1132" s="74" t="s">
        <v>1126</v>
      </c>
      <c r="DE1132" s="75">
        <v>16153</v>
      </c>
    </row>
    <row r="1133" spans="108:109" ht="12.75" customHeight="1">
      <c r="DD1133" s="74" t="s">
        <v>1127</v>
      </c>
      <c r="DE1133" s="75">
        <v>12111</v>
      </c>
    </row>
    <row r="1134" spans="108:109" ht="12.75" customHeight="1">
      <c r="DD1134" s="74" t="s">
        <v>1128</v>
      </c>
      <c r="DE1134" s="75">
        <v>97061</v>
      </c>
    </row>
    <row r="1135" spans="108:109" ht="12.75" customHeight="1">
      <c r="DD1135" s="74" t="s">
        <v>1129</v>
      </c>
      <c r="DE1135" s="75">
        <v>98043</v>
      </c>
    </row>
    <row r="1136" spans="108:109" ht="12.75" customHeight="1">
      <c r="DD1136" s="74" t="s">
        <v>1130</v>
      </c>
      <c r="DE1136" s="75">
        <v>17127</v>
      </c>
    </row>
    <row r="1137" spans="108:109" ht="12.75" customHeight="1">
      <c r="DD1137" s="74" t="s">
        <v>1131</v>
      </c>
      <c r="DE1137" s="75">
        <v>98044</v>
      </c>
    </row>
    <row r="1138" spans="108:109" ht="12.75" customHeight="1">
      <c r="DD1138" s="74" t="s">
        <v>1132</v>
      </c>
      <c r="DE1138" s="75">
        <v>17128</v>
      </c>
    </row>
    <row r="1139" spans="108:109" ht="12.75" customHeight="1">
      <c r="DD1139" s="74" t="s">
        <v>1133</v>
      </c>
      <c r="DE1139" s="75">
        <v>15164</v>
      </c>
    </row>
    <row r="1140" spans="108:109" ht="12.75" customHeight="1">
      <c r="DD1140" s="74" t="s">
        <v>1134</v>
      </c>
      <c r="DE1140" s="75">
        <v>13172</v>
      </c>
    </row>
    <row r="1141" spans="108:109" ht="12.75" customHeight="1">
      <c r="DD1141" s="74" t="s">
        <v>1135</v>
      </c>
      <c r="DE1141" s="75">
        <v>19064</v>
      </c>
    </row>
    <row r="1142" spans="108:109" ht="12.75" customHeight="1">
      <c r="DD1142" s="74" t="s">
        <v>1136</v>
      </c>
      <c r="DE1142" s="75">
        <v>20038</v>
      </c>
    </row>
    <row r="1143" spans="108:109" ht="12.75" customHeight="1">
      <c r="DD1143" s="74" t="s">
        <v>1137</v>
      </c>
      <c r="DE1143" s="75">
        <v>18106</v>
      </c>
    </row>
    <row r="1144" spans="108:109" ht="12.75" customHeight="1">
      <c r="DD1144" s="74" t="s">
        <v>1138</v>
      </c>
      <c r="DE1144" s="75">
        <v>15165</v>
      </c>
    </row>
    <row r="1145" spans="108:109" ht="12.75" customHeight="1">
      <c r="DD1145" s="74" t="s">
        <v>1139</v>
      </c>
      <c r="DE1145" s="75">
        <v>17129</v>
      </c>
    </row>
    <row r="1146" spans="108:109" ht="12.75" customHeight="1">
      <c r="DD1146" s="74" t="s">
        <v>1140</v>
      </c>
      <c r="DE1146" s="75">
        <v>97062</v>
      </c>
    </row>
    <row r="1147" spans="108:109" ht="12.75" customHeight="1">
      <c r="DD1147" s="74" t="s">
        <v>1141</v>
      </c>
      <c r="DE1147" s="75">
        <v>15166</v>
      </c>
    </row>
    <row r="1148" spans="108:109" ht="12.75" customHeight="1">
      <c r="DD1148" s="74" t="s">
        <v>1142</v>
      </c>
      <c r="DE1148" s="75">
        <v>17130</v>
      </c>
    </row>
    <row r="1149" spans="108:109" ht="12.75" customHeight="1">
      <c r="DD1149" s="74" t="s">
        <v>1143</v>
      </c>
      <c r="DE1149" s="75">
        <v>19065</v>
      </c>
    </row>
    <row r="1150" spans="108:109" ht="12.75" customHeight="1">
      <c r="DD1150" s="74" t="s">
        <v>1144</v>
      </c>
      <c r="DE1150" s="75">
        <v>16154</v>
      </c>
    </row>
    <row r="1151" spans="108:109" ht="12.75" customHeight="1">
      <c r="DD1151" s="74" t="s">
        <v>1145</v>
      </c>
      <c r="DE1151" s="75">
        <v>97063</v>
      </c>
    </row>
    <row r="1152" spans="108:109" ht="12.75" customHeight="1">
      <c r="DD1152" s="74" t="s">
        <v>1146</v>
      </c>
      <c r="DE1152" s="75">
        <v>17131</v>
      </c>
    </row>
    <row r="1153" spans="108:109" ht="12.75" customHeight="1">
      <c r="DD1153" s="74" t="s">
        <v>1147</v>
      </c>
      <c r="DE1153" s="75">
        <v>17132</v>
      </c>
    </row>
    <row r="1154" spans="108:109" ht="12.75" customHeight="1">
      <c r="DD1154" s="74" t="s">
        <v>1148</v>
      </c>
      <c r="DE1154" s="75">
        <v>16155</v>
      </c>
    </row>
    <row r="1155" spans="108:109" ht="12.75" customHeight="1">
      <c r="DD1155" s="74" t="s">
        <v>1149</v>
      </c>
      <c r="DE1155" s="75">
        <v>16156</v>
      </c>
    </row>
    <row r="1156" spans="108:109" ht="12.75" customHeight="1">
      <c r="DD1156" s="74" t="s">
        <v>1150</v>
      </c>
      <c r="DE1156" s="75">
        <v>19066</v>
      </c>
    </row>
    <row r="1157" spans="108:109" ht="12.75" customHeight="1">
      <c r="DD1157" s="74" t="s">
        <v>1151</v>
      </c>
      <c r="DE1157" s="75">
        <v>17133</v>
      </c>
    </row>
    <row r="1158" spans="108:109" ht="12.75" customHeight="1">
      <c r="DD1158" s="80" t="s">
        <v>1152</v>
      </c>
      <c r="DE1158" s="75">
        <v>18107</v>
      </c>
    </row>
    <row r="1159" spans="108:109" ht="12.75" customHeight="1">
      <c r="DD1159" s="74" t="s">
        <v>1153</v>
      </c>
      <c r="DE1159" s="75">
        <v>16157</v>
      </c>
    </row>
    <row r="1160" spans="108:109" ht="12.75" customHeight="1">
      <c r="DD1160" s="74" t="s">
        <v>1154</v>
      </c>
      <c r="DE1160" s="75">
        <v>18108</v>
      </c>
    </row>
    <row r="1161" spans="108:109" ht="12.75" customHeight="1">
      <c r="DD1161" s="74" t="s">
        <v>1155</v>
      </c>
      <c r="DE1161" s="75">
        <v>19067</v>
      </c>
    </row>
    <row r="1162" spans="108:109" ht="12.75" customHeight="1">
      <c r="DD1162" s="74" t="s">
        <v>1156</v>
      </c>
      <c r="DE1162" s="75">
        <v>15167</v>
      </c>
    </row>
    <row r="1163" spans="108:109" ht="12.75" customHeight="1">
      <c r="DD1163" s="74" t="s">
        <v>1157</v>
      </c>
      <c r="DE1163" s="75">
        <v>15168</v>
      </c>
    </row>
    <row r="1164" spans="108:109" ht="12.75" customHeight="1">
      <c r="DD1164" s="74" t="s">
        <v>1158</v>
      </c>
      <c r="DE1164" s="75">
        <v>17134</v>
      </c>
    </row>
    <row r="1165" spans="108:109" ht="12.75" customHeight="1">
      <c r="DD1165" s="74" t="s">
        <v>1159</v>
      </c>
      <c r="DE1165" s="75">
        <v>13175</v>
      </c>
    </row>
    <row r="1166" spans="108:109" ht="12.75" customHeight="1">
      <c r="DD1166" s="74" t="s">
        <v>1160</v>
      </c>
      <c r="DE1166" s="75">
        <v>97064</v>
      </c>
    </row>
    <row r="1167" spans="108:109" ht="12.75" customHeight="1">
      <c r="DD1167" s="74" t="s">
        <v>1161</v>
      </c>
      <c r="DE1167" s="75">
        <v>18109</v>
      </c>
    </row>
    <row r="1168" spans="108:109" ht="12.75" customHeight="1">
      <c r="DD1168" s="74" t="s">
        <v>1162</v>
      </c>
      <c r="DE1168" s="75">
        <v>16158</v>
      </c>
    </row>
    <row r="1169" spans="108:109" ht="12.75" customHeight="1">
      <c r="DD1169" s="74" t="s">
        <v>1163</v>
      </c>
      <c r="DE1169" s="75">
        <v>16159</v>
      </c>
    </row>
    <row r="1170" spans="108:109" ht="12.75" customHeight="1">
      <c r="DD1170" s="74" t="s">
        <v>1164</v>
      </c>
      <c r="DE1170" s="75">
        <v>17135</v>
      </c>
    </row>
    <row r="1171" spans="108:109" ht="12.75" customHeight="1">
      <c r="DD1171" s="74" t="s">
        <v>1165</v>
      </c>
      <c r="DE1171" s="75">
        <v>17136</v>
      </c>
    </row>
    <row r="1172" spans="108:109" ht="12.75" customHeight="1">
      <c r="DD1172" s="74" t="s">
        <v>1166</v>
      </c>
      <c r="DE1172" s="75">
        <v>97065</v>
      </c>
    </row>
    <row r="1173" spans="108:109" ht="12.75" customHeight="1">
      <c r="DD1173" s="74" t="s">
        <v>1167</v>
      </c>
      <c r="DE1173" s="75">
        <v>15169</v>
      </c>
    </row>
    <row r="1174" spans="108:109" ht="12.75" customHeight="1">
      <c r="DD1174" s="80" t="s">
        <v>101</v>
      </c>
      <c r="DE1174" s="75">
        <v>18110</v>
      </c>
    </row>
    <row r="1175" spans="108:109" ht="12.75" customHeight="1">
      <c r="DD1175" s="74" t="s">
        <v>1168</v>
      </c>
      <c r="DE1175" s="75">
        <v>17137</v>
      </c>
    </row>
    <row r="1176" spans="108:109" ht="12.75" customHeight="1">
      <c r="DD1176" s="74" t="s">
        <v>1169</v>
      </c>
      <c r="DE1176" s="75">
        <v>14047</v>
      </c>
    </row>
    <row r="1177" spans="108:109" ht="12.75" customHeight="1">
      <c r="DD1177" s="74" t="s">
        <v>1170</v>
      </c>
      <c r="DE1177" s="75">
        <v>16160</v>
      </c>
    </row>
    <row r="1178" spans="108:109" ht="12.75" customHeight="1">
      <c r="DD1178" s="74" t="s">
        <v>1171</v>
      </c>
      <c r="DE1178" s="75">
        <v>13178</v>
      </c>
    </row>
    <row r="1179" spans="108:109" ht="12.75" customHeight="1">
      <c r="DD1179" s="74" t="s">
        <v>1172</v>
      </c>
      <c r="DE1179" s="75">
        <v>20039</v>
      </c>
    </row>
    <row r="1180" spans="108:109" ht="12.75" customHeight="1">
      <c r="DD1180" s="74" t="s">
        <v>1173</v>
      </c>
      <c r="DE1180" s="75">
        <v>16161</v>
      </c>
    </row>
    <row r="1181" spans="108:109" ht="12.75" customHeight="1">
      <c r="DD1181" s="74" t="s">
        <v>1174</v>
      </c>
      <c r="DE1181" s="75">
        <v>13179</v>
      </c>
    </row>
    <row r="1182" spans="108:109" ht="12.75" customHeight="1">
      <c r="DD1182" s="74" t="s">
        <v>1175</v>
      </c>
      <c r="DE1182" s="75">
        <v>97066</v>
      </c>
    </row>
    <row r="1183" spans="108:109" ht="12.75" customHeight="1">
      <c r="DD1183" s="74" t="s">
        <v>1176</v>
      </c>
      <c r="DE1183" s="75">
        <v>97067</v>
      </c>
    </row>
    <row r="1184" spans="108:109" ht="12.75" customHeight="1">
      <c r="DD1184" s="74" t="s">
        <v>1177</v>
      </c>
      <c r="DE1184" s="75">
        <v>15170</v>
      </c>
    </row>
    <row r="1185" spans="108:109" ht="12.75" customHeight="1">
      <c r="DD1185" s="74" t="s">
        <v>1178</v>
      </c>
      <c r="DE1185" s="75">
        <v>19068</v>
      </c>
    </row>
    <row r="1186" spans="108:109" ht="12.75" customHeight="1">
      <c r="DD1186" s="74" t="s">
        <v>1179</v>
      </c>
      <c r="DE1186" s="75">
        <v>17139</v>
      </c>
    </row>
    <row r="1187" spans="108:109" ht="12.75" customHeight="1">
      <c r="DD1187" s="74" t="s">
        <v>1180</v>
      </c>
      <c r="DE1187" s="75">
        <v>17140</v>
      </c>
    </row>
    <row r="1188" spans="108:109" ht="12.75" customHeight="1">
      <c r="DD1188" s="74" t="s">
        <v>1181</v>
      </c>
      <c r="DE1188" s="75">
        <v>19069</v>
      </c>
    </row>
    <row r="1189" spans="108:109" ht="12.75" customHeight="1">
      <c r="DD1189" s="74" t="s">
        <v>1182</v>
      </c>
      <c r="DE1189" s="75">
        <v>97068</v>
      </c>
    </row>
    <row r="1190" spans="108:109" ht="12.75" customHeight="1">
      <c r="DD1190" s="74" t="s">
        <v>1183</v>
      </c>
      <c r="DE1190" s="75">
        <v>15171</v>
      </c>
    </row>
    <row r="1191" spans="108:109" ht="12.75" customHeight="1">
      <c r="DD1191" s="74" t="s">
        <v>1184</v>
      </c>
      <c r="DE1191" s="75">
        <v>15172</v>
      </c>
    </row>
    <row r="1192" spans="108:109" ht="12.75" customHeight="1">
      <c r="DD1192" s="74" t="s">
        <v>1185</v>
      </c>
      <c r="DE1192" s="75">
        <v>19070</v>
      </c>
    </row>
    <row r="1193" spans="108:109" ht="12.75" customHeight="1">
      <c r="DD1193" s="74" t="s">
        <v>1186</v>
      </c>
      <c r="DE1193" s="75">
        <v>17141</v>
      </c>
    </row>
    <row r="1194" spans="108:109" ht="12.75" customHeight="1">
      <c r="DD1194" s="74" t="s">
        <v>1187</v>
      </c>
      <c r="DE1194" s="75">
        <v>19071</v>
      </c>
    </row>
    <row r="1195" spans="108:109" ht="12.75" customHeight="1">
      <c r="DD1195" s="74" t="s">
        <v>1188</v>
      </c>
      <c r="DE1195" s="75">
        <v>17142</v>
      </c>
    </row>
    <row r="1196" spans="108:109" ht="12.75" customHeight="1">
      <c r="DD1196" s="74" t="s">
        <v>1189</v>
      </c>
      <c r="DE1196" s="75">
        <v>17206</v>
      </c>
    </row>
    <row r="1197" spans="108:109" ht="12.75" customHeight="1">
      <c r="DD1197" s="74" t="s">
        <v>1190</v>
      </c>
      <c r="DE1197" s="75">
        <v>13183</v>
      </c>
    </row>
    <row r="1198" spans="108:109" ht="12.75" customHeight="1">
      <c r="DD1198" s="74" t="s">
        <v>1191</v>
      </c>
      <c r="DE1198" s="75">
        <v>19072</v>
      </c>
    </row>
    <row r="1199" spans="108:109" ht="12.75" customHeight="1">
      <c r="DD1199" s="74" t="s">
        <v>1192</v>
      </c>
      <c r="DE1199" s="75">
        <v>16162</v>
      </c>
    </row>
    <row r="1200" spans="108:109" ht="12.75" customHeight="1">
      <c r="DD1200" s="74" t="s">
        <v>1193</v>
      </c>
      <c r="DE1200" s="75">
        <v>14048</v>
      </c>
    </row>
    <row r="1201" spans="108:109" ht="12.75" customHeight="1">
      <c r="DD1201" s="74" t="s">
        <v>1194</v>
      </c>
      <c r="DE1201" s="75">
        <v>16163</v>
      </c>
    </row>
    <row r="1202" spans="108:109" ht="12.75" customHeight="1">
      <c r="DD1202" s="74" t="s">
        <v>1195</v>
      </c>
      <c r="DE1202" s="75">
        <v>14049</v>
      </c>
    </row>
    <row r="1203" spans="108:109" ht="12.75" customHeight="1">
      <c r="DD1203" s="74" t="s">
        <v>1196</v>
      </c>
      <c r="DE1203" s="75">
        <v>16164</v>
      </c>
    </row>
    <row r="1204" spans="108:109" ht="12.75" customHeight="1">
      <c r="DD1204" s="74" t="s">
        <v>1197</v>
      </c>
      <c r="DE1204" s="75">
        <v>16165</v>
      </c>
    </row>
    <row r="1205" spans="108:109" ht="12.75" customHeight="1">
      <c r="DD1205" s="74" t="s">
        <v>1198</v>
      </c>
      <c r="DE1205" s="75">
        <v>16166</v>
      </c>
    </row>
    <row r="1206" spans="108:109" ht="12.75" customHeight="1">
      <c r="DD1206" s="74" t="s">
        <v>1199</v>
      </c>
      <c r="DE1206" s="75">
        <v>19073</v>
      </c>
    </row>
    <row r="1207" spans="108:109" ht="12.75" customHeight="1">
      <c r="DD1207" s="74" t="s">
        <v>1200</v>
      </c>
      <c r="DE1207" s="75">
        <v>18111</v>
      </c>
    </row>
    <row r="1208" spans="108:109" ht="12.75" customHeight="1">
      <c r="DD1208" s="74" t="s">
        <v>1201</v>
      </c>
      <c r="DE1208" s="75">
        <v>18112</v>
      </c>
    </row>
    <row r="1209" spans="108:109" ht="12.75" customHeight="1">
      <c r="DD1209" s="74" t="s">
        <v>1202</v>
      </c>
      <c r="DE1209" s="75">
        <v>18113</v>
      </c>
    </row>
    <row r="1210" spans="108:109" ht="12.75" customHeight="1">
      <c r="DD1210" s="74" t="s">
        <v>1203</v>
      </c>
      <c r="DE1210" s="75">
        <v>20040</v>
      </c>
    </row>
    <row r="1211" spans="108:109" ht="12.75" customHeight="1">
      <c r="DD1211" s="74" t="s">
        <v>1204</v>
      </c>
      <c r="DE1211" s="75">
        <v>19074</v>
      </c>
    </row>
    <row r="1212" spans="108:109" ht="12.75" customHeight="1">
      <c r="DD1212" s="74" t="s">
        <v>1205</v>
      </c>
      <c r="DE1212" s="75">
        <v>15173</v>
      </c>
    </row>
    <row r="1213" spans="108:109" ht="12.75" customHeight="1">
      <c r="DD1213" s="74" t="s">
        <v>1206</v>
      </c>
      <c r="DE1213" s="75">
        <v>98045</v>
      </c>
    </row>
    <row r="1214" spans="108:109" ht="12.75" customHeight="1">
      <c r="DD1214" s="74" t="s">
        <v>1207</v>
      </c>
      <c r="DE1214" s="75">
        <v>18114</v>
      </c>
    </row>
    <row r="1215" spans="108:109" ht="12.75" customHeight="1">
      <c r="DD1215" s="74" t="s">
        <v>1208</v>
      </c>
      <c r="DE1215" s="75">
        <v>19075</v>
      </c>
    </row>
    <row r="1216" spans="108:109" ht="12.75" customHeight="1">
      <c r="DD1216" s="74" t="s">
        <v>1209</v>
      </c>
      <c r="DE1216" s="75">
        <v>13184</v>
      </c>
    </row>
    <row r="1217" spans="108:109" ht="12.75" customHeight="1">
      <c r="DD1217" s="74" t="s">
        <v>1210</v>
      </c>
      <c r="DE1217" s="75">
        <v>18115</v>
      </c>
    </row>
    <row r="1218" spans="108:109" ht="12.75" customHeight="1">
      <c r="DD1218" s="74" t="s">
        <v>1211</v>
      </c>
      <c r="DE1218" s="75">
        <v>12112</v>
      </c>
    </row>
    <row r="1219" spans="108:109" ht="12.75" customHeight="1">
      <c r="DD1219" s="74" t="s">
        <v>6</v>
      </c>
      <c r="DE1219" s="75">
        <v>15175</v>
      </c>
    </row>
    <row r="1220" spans="108:109" ht="12.75" customHeight="1">
      <c r="DD1220" s="74" t="s">
        <v>1212</v>
      </c>
      <c r="DE1220" s="75">
        <v>17143</v>
      </c>
    </row>
    <row r="1221" spans="108:109" ht="12.75" customHeight="1">
      <c r="DD1221" s="74" t="s">
        <v>1213</v>
      </c>
      <c r="DE1221" s="75">
        <v>20041</v>
      </c>
    </row>
    <row r="1222" spans="108:109" ht="12.75" customHeight="1">
      <c r="DD1222" s="74" t="s">
        <v>1214</v>
      </c>
      <c r="DE1222" s="75">
        <v>14050</v>
      </c>
    </row>
    <row r="1223" spans="108:109" ht="12.75" customHeight="1">
      <c r="DD1223" s="74" t="s">
        <v>1215</v>
      </c>
      <c r="DE1223" s="75">
        <v>18116</v>
      </c>
    </row>
    <row r="1224" spans="108:109" ht="12.75" customHeight="1">
      <c r="DD1224" s="74" t="s">
        <v>1216</v>
      </c>
      <c r="DE1224" s="75">
        <v>19076</v>
      </c>
    </row>
    <row r="1225" spans="108:109" ht="12.75" customHeight="1">
      <c r="DD1225" s="74" t="s">
        <v>1217</v>
      </c>
      <c r="DE1225" s="75">
        <v>13185</v>
      </c>
    </row>
    <row r="1226" spans="108:109" ht="12.75" customHeight="1">
      <c r="DD1226" s="74" t="s">
        <v>1218</v>
      </c>
      <c r="DE1226" s="75">
        <v>20042</v>
      </c>
    </row>
    <row r="1227" spans="108:109" ht="12.75" customHeight="1">
      <c r="DD1227" s="74" t="s">
        <v>1219</v>
      </c>
      <c r="DE1227" s="75">
        <v>14051</v>
      </c>
    </row>
    <row r="1228" spans="108:109" ht="12.75" customHeight="1">
      <c r="DD1228" s="74" t="s">
        <v>1220</v>
      </c>
      <c r="DE1228" s="75">
        <v>15176</v>
      </c>
    </row>
    <row r="1229" spans="108:109" ht="12.75" customHeight="1">
      <c r="DD1229" s="74" t="s">
        <v>1221</v>
      </c>
      <c r="DE1229" s="75">
        <v>13186</v>
      </c>
    </row>
    <row r="1230" spans="108:109" ht="12.75" customHeight="1">
      <c r="DD1230" s="74" t="s">
        <v>1222</v>
      </c>
      <c r="DE1230" s="75">
        <v>16167</v>
      </c>
    </row>
    <row r="1231" spans="108:109" ht="12.75" customHeight="1">
      <c r="DD1231" s="74" t="s">
        <v>1223</v>
      </c>
      <c r="DE1231" s="75">
        <v>17144</v>
      </c>
    </row>
    <row r="1232" spans="108:109" ht="12.75" customHeight="1">
      <c r="DD1232" s="74" t="s">
        <v>1224</v>
      </c>
      <c r="DE1232" s="75">
        <v>17145</v>
      </c>
    </row>
    <row r="1233" spans="108:109" ht="12.75" customHeight="1">
      <c r="DD1233" s="74" t="s">
        <v>1225</v>
      </c>
      <c r="DE1233" s="75">
        <v>17146</v>
      </c>
    </row>
    <row r="1234" spans="108:109" ht="12.75" customHeight="1">
      <c r="DD1234" s="74" t="s">
        <v>1226</v>
      </c>
      <c r="DE1234" s="75">
        <v>20043</v>
      </c>
    </row>
    <row r="1235" spans="108:109" ht="12.75" customHeight="1">
      <c r="DD1235" s="74" t="s">
        <v>1227</v>
      </c>
      <c r="DE1235" s="75">
        <v>17147</v>
      </c>
    </row>
    <row r="1236" spans="108:109" ht="12.75" customHeight="1">
      <c r="DD1236" s="74" t="s">
        <v>1228</v>
      </c>
      <c r="DE1236" s="75">
        <v>13187</v>
      </c>
    </row>
    <row r="1237" spans="108:109" ht="12.75" customHeight="1">
      <c r="DD1237" s="74" t="s">
        <v>1229</v>
      </c>
      <c r="DE1237" s="75">
        <v>17148</v>
      </c>
    </row>
    <row r="1238" spans="108:109" ht="12.75" customHeight="1">
      <c r="DD1238" s="74" t="s">
        <v>1230</v>
      </c>
      <c r="DE1238" s="75">
        <v>14052</v>
      </c>
    </row>
    <row r="1239" spans="108:109" ht="12.75" customHeight="1">
      <c r="DD1239" s="74" t="s">
        <v>1231</v>
      </c>
      <c r="DE1239" s="75">
        <v>13188</v>
      </c>
    </row>
    <row r="1240" spans="108:109" ht="12.75" customHeight="1">
      <c r="DD1240" s="74" t="s">
        <v>1232</v>
      </c>
      <c r="DE1240" s="75">
        <v>18117</v>
      </c>
    </row>
    <row r="1241" spans="108:109" ht="12.75" customHeight="1">
      <c r="DD1241" s="74" t="s">
        <v>1233</v>
      </c>
      <c r="DE1241" s="75">
        <v>16168</v>
      </c>
    </row>
    <row r="1242" spans="108:109" ht="12.75" customHeight="1">
      <c r="DD1242" s="74" t="s">
        <v>1234</v>
      </c>
      <c r="DE1242" s="75">
        <v>16170</v>
      </c>
    </row>
    <row r="1243" spans="108:109" ht="12.75" customHeight="1">
      <c r="DD1243" s="74" t="s">
        <v>1235</v>
      </c>
      <c r="DE1243" s="75">
        <v>16169</v>
      </c>
    </row>
    <row r="1244" spans="108:109" ht="12.75" customHeight="1">
      <c r="DD1244" s="74" t="s">
        <v>1236</v>
      </c>
      <c r="DE1244" s="75">
        <v>17149</v>
      </c>
    </row>
    <row r="1245" spans="108:109" ht="12.75" customHeight="1">
      <c r="DD1245" s="74" t="s">
        <v>1237</v>
      </c>
      <c r="DE1245" s="75">
        <v>20044</v>
      </c>
    </row>
    <row r="1246" spans="108:109" ht="12.75" customHeight="1">
      <c r="DD1246" s="74" t="s">
        <v>1238</v>
      </c>
      <c r="DE1246" s="75">
        <v>16171</v>
      </c>
    </row>
    <row r="1247" spans="108:109" ht="12.75" customHeight="1">
      <c r="DD1247" s="74" t="s">
        <v>1239</v>
      </c>
      <c r="DE1247" s="75">
        <v>16172</v>
      </c>
    </row>
    <row r="1248" spans="108:109" ht="12.75" customHeight="1">
      <c r="DD1248" s="74" t="s">
        <v>1240</v>
      </c>
      <c r="DE1248" s="75">
        <v>17150</v>
      </c>
    </row>
    <row r="1249" spans="108:109" ht="12.75" customHeight="1">
      <c r="DD1249" s="74" t="s">
        <v>1241</v>
      </c>
      <c r="DE1249" s="75">
        <v>13189</v>
      </c>
    </row>
    <row r="1250" spans="108:109" ht="12.75" customHeight="1">
      <c r="DD1250" s="74" t="s">
        <v>1242</v>
      </c>
      <c r="DE1250" s="75">
        <v>18118</v>
      </c>
    </row>
    <row r="1251" spans="108:109" ht="12.75" customHeight="1">
      <c r="DD1251" s="74" t="s">
        <v>1243</v>
      </c>
      <c r="DE1251" s="75">
        <v>12113</v>
      </c>
    </row>
    <row r="1252" spans="108:109" ht="12.75" customHeight="1">
      <c r="DD1252" s="74" t="s">
        <v>1244</v>
      </c>
      <c r="DE1252" s="75">
        <v>20045</v>
      </c>
    </row>
    <row r="1253" spans="108:109" ht="12.75" customHeight="1">
      <c r="DD1253" s="74" t="s">
        <v>1245</v>
      </c>
      <c r="DE1253" s="75">
        <v>12114</v>
      </c>
    </row>
    <row r="1254" spans="108:109" ht="12.75" customHeight="1">
      <c r="DD1254" s="74" t="s">
        <v>1246</v>
      </c>
      <c r="DE1254" s="75">
        <v>14053</v>
      </c>
    </row>
    <row r="1255" spans="108:109" ht="12.75" customHeight="1">
      <c r="DD1255" s="74" t="s">
        <v>1247</v>
      </c>
      <c r="DE1255" s="75">
        <v>19077</v>
      </c>
    </row>
    <row r="1256" spans="108:109" ht="12.75" customHeight="1">
      <c r="DD1256" s="74" t="s">
        <v>1248</v>
      </c>
      <c r="DE1256" s="75">
        <v>15177</v>
      </c>
    </row>
    <row r="1257" spans="108:109" ht="12.75" customHeight="1">
      <c r="DD1257" s="74" t="s">
        <v>1249</v>
      </c>
      <c r="DE1257" s="75">
        <v>17151</v>
      </c>
    </row>
    <row r="1258" spans="108:109" ht="12.75" customHeight="1">
      <c r="DD1258" s="74" t="s">
        <v>1250</v>
      </c>
      <c r="DE1258" s="75">
        <v>15178</v>
      </c>
    </row>
    <row r="1259" spans="108:109" ht="12.75" customHeight="1">
      <c r="DD1259" s="74" t="s">
        <v>1251</v>
      </c>
      <c r="DE1259" s="75">
        <v>16173</v>
      </c>
    </row>
    <row r="1260" spans="108:109" ht="12.75" customHeight="1">
      <c r="DD1260" s="74" t="s">
        <v>1252</v>
      </c>
      <c r="DE1260" s="75">
        <v>17152</v>
      </c>
    </row>
    <row r="1261" spans="108:109" ht="12.75" customHeight="1">
      <c r="DD1261" s="74" t="s">
        <v>1253</v>
      </c>
      <c r="DE1261" s="75">
        <v>14054</v>
      </c>
    </row>
    <row r="1262" spans="108:109" ht="12.75" customHeight="1">
      <c r="DD1262" s="74" t="s">
        <v>1254</v>
      </c>
      <c r="DE1262" s="75">
        <v>16174</v>
      </c>
    </row>
    <row r="1263" spans="108:109" ht="12.75" customHeight="1">
      <c r="DD1263" s="74" t="s">
        <v>1255</v>
      </c>
      <c r="DE1263" s="75">
        <v>15179</v>
      </c>
    </row>
    <row r="1264" spans="108:109" ht="12.75" customHeight="1">
      <c r="DD1264" s="74" t="s">
        <v>1256</v>
      </c>
      <c r="DE1264" s="75">
        <v>97069</v>
      </c>
    </row>
    <row r="1265" spans="108:109" ht="12.75" customHeight="1">
      <c r="DD1265" s="74" t="s">
        <v>1257</v>
      </c>
      <c r="DE1265" s="75">
        <v>16175</v>
      </c>
    </row>
    <row r="1266" spans="108:109" ht="12.75" customHeight="1">
      <c r="DD1266" s="74" t="s">
        <v>1258</v>
      </c>
      <c r="DE1266" s="75">
        <v>17153</v>
      </c>
    </row>
    <row r="1267" spans="108:109" ht="12.75" customHeight="1">
      <c r="DD1267" s="74" t="s">
        <v>1259</v>
      </c>
      <c r="DE1267" s="75">
        <v>16176</v>
      </c>
    </row>
    <row r="1268" spans="108:109" ht="12.75" customHeight="1">
      <c r="DD1268" s="74" t="s">
        <v>1260</v>
      </c>
      <c r="DE1268" s="75">
        <v>17154</v>
      </c>
    </row>
    <row r="1269" spans="108:109" ht="12.75" customHeight="1">
      <c r="DD1269" s="74" t="s">
        <v>1261</v>
      </c>
      <c r="DE1269" s="75">
        <v>17155</v>
      </c>
    </row>
    <row r="1270" spans="108:109" ht="12.75" customHeight="1">
      <c r="DD1270" s="74" t="s">
        <v>1262</v>
      </c>
      <c r="DE1270" s="75">
        <v>97070</v>
      </c>
    </row>
    <row r="1271" spans="108:109" ht="12.75" customHeight="1">
      <c r="DD1271" s="74" t="s">
        <v>1263</v>
      </c>
      <c r="DE1271" s="75">
        <v>13192</v>
      </c>
    </row>
    <row r="1272" spans="108:109" ht="12.75" customHeight="1">
      <c r="DD1272" s="74" t="s">
        <v>1264</v>
      </c>
      <c r="DE1272" s="75">
        <v>17156</v>
      </c>
    </row>
    <row r="1273" spans="108:109" ht="12.75" customHeight="1">
      <c r="DD1273" s="74" t="s">
        <v>1265</v>
      </c>
      <c r="DE1273" s="75">
        <v>17157</v>
      </c>
    </row>
    <row r="1274" spans="108:109" ht="12.75" customHeight="1">
      <c r="DD1274" s="74" t="s">
        <v>1266</v>
      </c>
      <c r="DE1274" s="75">
        <v>17158</v>
      </c>
    </row>
    <row r="1275" spans="108:109" ht="12.75" customHeight="1">
      <c r="DD1275" s="74" t="s">
        <v>1267</v>
      </c>
      <c r="DE1275" s="75">
        <v>16177</v>
      </c>
    </row>
    <row r="1276" spans="108:109" ht="12.75" customHeight="1">
      <c r="DD1276" s="74" t="s">
        <v>1268</v>
      </c>
      <c r="DE1276" s="75">
        <v>13193</v>
      </c>
    </row>
    <row r="1277" spans="108:109" ht="12.75" customHeight="1">
      <c r="DD1277" s="74" t="s">
        <v>1269</v>
      </c>
      <c r="DE1277" s="75">
        <v>20046</v>
      </c>
    </row>
    <row r="1278" spans="108:109" ht="12.75" customHeight="1">
      <c r="DD1278" s="74" t="s">
        <v>1270</v>
      </c>
      <c r="DE1278" s="75">
        <v>19078</v>
      </c>
    </row>
    <row r="1279" spans="108:109" ht="12.75" customHeight="1">
      <c r="DD1279" s="74" t="s">
        <v>1271</v>
      </c>
      <c r="DE1279" s="75">
        <v>17159</v>
      </c>
    </row>
    <row r="1280" spans="108:109" ht="12.75" customHeight="1">
      <c r="DD1280" s="74" t="s">
        <v>1272</v>
      </c>
      <c r="DE1280" s="75">
        <v>20047</v>
      </c>
    </row>
    <row r="1281" spans="108:109" ht="12.75" customHeight="1">
      <c r="DD1281" s="74" t="s">
        <v>1273</v>
      </c>
      <c r="DE1281" s="75">
        <v>13194</v>
      </c>
    </row>
    <row r="1282" spans="108:109" ht="12.75" customHeight="1">
      <c r="DD1282" s="74" t="s">
        <v>1274</v>
      </c>
      <c r="DE1282" s="75">
        <v>12115</v>
      </c>
    </row>
    <row r="1283" spans="108:109" ht="12.75" customHeight="1">
      <c r="DD1283" s="74" t="s">
        <v>1275</v>
      </c>
      <c r="DE1283" s="75">
        <v>12116</v>
      </c>
    </row>
    <row r="1284" spans="108:109" ht="12.75" customHeight="1">
      <c r="DD1284" s="74" t="s">
        <v>1276</v>
      </c>
      <c r="DE1284" s="75">
        <v>16178</v>
      </c>
    </row>
    <row r="1285" spans="108:109" ht="12.75" customHeight="1">
      <c r="DD1285" s="74" t="s">
        <v>1277</v>
      </c>
      <c r="DE1285" s="75">
        <v>16179</v>
      </c>
    </row>
    <row r="1286" spans="108:109" ht="12.75" customHeight="1">
      <c r="DD1286" s="74" t="s">
        <v>1278</v>
      </c>
      <c r="DE1286" s="75">
        <v>14055</v>
      </c>
    </row>
    <row r="1287" spans="108:109" ht="12.75" customHeight="1">
      <c r="DD1287" s="74" t="s">
        <v>1279</v>
      </c>
      <c r="DE1287" s="75">
        <v>18119</v>
      </c>
    </row>
    <row r="1288" spans="108:109" ht="12.75" customHeight="1">
      <c r="DD1288" s="74" t="s">
        <v>1280</v>
      </c>
      <c r="DE1288" s="75">
        <v>18120</v>
      </c>
    </row>
    <row r="1289" spans="108:109" ht="12.75" customHeight="1">
      <c r="DD1289" s="74" t="s">
        <v>1281</v>
      </c>
      <c r="DE1289" s="75">
        <v>20048</v>
      </c>
    </row>
    <row r="1290" spans="108:109" ht="12.75" customHeight="1">
      <c r="DD1290" s="74" t="s">
        <v>1282</v>
      </c>
      <c r="DE1290" s="75">
        <v>17160</v>
      </c>
    </row>
    <row r="1291" spans="108:109" ht="12.75" customHeight="1">
      <c r="DD1291" s="74" t="s">
        <v>1283</v>
      </c>
      <c r="DE1291" s="75">
        <v>15180</v>
      </c>
    </row>
    <row r="1292" spans="108:109" ht="12.75" customHeight="1">
      <c r="DD1292" s="74" t="s">
        <v>1284</v>
      </c>
      <c r="DE1292" s="75">
        <v>15181</v>
      </c>
    </row>
    <row r="1293" spans="108:109" ht="12.75" customHeight="1">
      <c r="DD1293" s="74" t="s">
        <v>1285</v>
      </c>
      <c r="DE1293" s="75">
        <v>18121</v>
      </c>
    </row>
    <row r="1294" spans="108:109" ht="12.75" customHeight="1">
      <c r="DD1294" s="74" t="s">
        <v>1286</v>
      </c>
      <c r="DE1294" s="75">
        <v>20049</v>
      </c>
    </row>
    <row r="1295" spans="108:109" ht="12.75" customHeight="1">
      <c r="DD1295" s="74" t="s">
        <v>1287</v>
      </c>
      <c r="DE1295" s="75">
        <v>13195</v>
      </c>
    </row>
    <row r="1296" spans="108:109" ht="12.75" customHeight="1">
      <c r="DD1296" s="74" t="s">
        <v>1288</v>
      </c>
      <c r="DE1296" s="75">
        <v>17161</v>
      </c>
    </row>
    <row r="1297" spans="108:109" ht="12.75" customHeight="1">
      <c r="DD1297" s="74" t="s">
        <v>192</v>
      </c>
      <c r="DE1297" s="75">
        <v>15182</v>
      </c>
    </row>
    <row r="1298" spans="108:109" ht="12.75" customHeight="1">
      <c r="DD1298" s="74" t="s">
        <v>1289</v>
      </c>
      <c r="DE1298" s="75">
        <v>19079</v>
      </c>
    </row>
    <row r="1299" spans="108:109" ht="12.75" customHeight="1">
      <c r="DD1299" s="74" t="s">
        <v>1290</v>
      </c>
      <c r="DE1299" s="75">
        <v>19080</v>
      </c>
    </row>
    <row r="1300" spans="108:109" ht="12.75" customHeight="1">
      <c r="DD1300" s="74" t="s">
        <v>1291</v>
      </c>
      <c r="DE1300" s="75">
        <v>19081</v>
      </c>
    </row>
    <row r="1301" spans="108:109" ht="12.75" customHeight="1">
      <c r="DD1301" s="74" t="s">
        <v>1292</v>
      </c>
      <c r="DE1301" s="75">
        <v>19082</v>
      </c>
    </row>
    <row r="1302" spans="108:109" ht="12.75" customHeight="1">
      <c r="DD1302" s="74" t="s">
        <v>1293</v>
      </c>
      <c r="DE1302" s="75">
        <v>16180</v>
      </c>
    </row>
    <row r="1303" spans="108:109" ht="12.75" customHeight="1">
      <c r="DD1303" s="74" t="s">
        <v>1294</v>
      </c>
      <c r="DE1303" s="75">
        <v>18122</v>
      </c>
    </row>
    <row r="1304" spans="108:109" ht="12.75" customHeight="1">
      <c r="DD1304" s="74" t="s">
        <v>1295</v>
      </c>
      <c r="DE1304" s="75">
        <v>19083</v>
      </c>
    </row>
    <row r="1305" spans="108:109" ht="12.75" customHeight="1">
      <c r="DD1305" s="74" t="s">
        <v>1296</v>
      </c>
      <c r="DE1305" s="75">
        <v>20050</v>
      </c>
    </row>
    <row r="1306" spans="108:109" ht="12.75" customHeight="1">
      <c r="DD1306" s="74" t="s">
        <v>1297</v>
      </c>
      <c r="DE1306" s="75">
        <v>19084</v>
      </c>
    </row>
    <row r="1307" spans="108:109" ht="12.75" customHeight="1">
      <c r="DD1307" s="74" t="s">
        <v>1298</v>
      </c>
      <c r="DE1307" s="75">
        <v>97071</v>
      </c>
    </row>
    <row r="1308" spans="108:109" ht="12.75" customHeight="1">
      <c r="DD1308" s="74" t="s">
        <v>1299</v>
      </c>
      <c r="DE1308" s="75">
        <v>18123</v>
      </c>
    </row>
    <row r="1309" spans="108:109" ht="12.75" customHeight="1">
      <c r="DD1309" s="74" t="s">
        <v>1300</v>
      </c>
      <c r="DE1309" s="75">
        <v>15183</v>
      </c>
    </row>
    <row r="1310" spans="108:109" ht="12.75" customHeight="1">
      <c r="DD1310" s="74" t="s">
        <v>1301</v>
      </c>
      <c r="DE1310" s="75">
        <v>19085</v>
      </c>
    </row>
    <row r="1311" spans="108:109" ht="12.75" customHeight="1">
      <c r="DD1311" s="74" t="s">
        <v>1302</v>
      </c>
      <c r="DE1311" s="75">
        <v>18124</v>
      </c>
    </row>
    <row r="1312" spans="108:109" ht="12.75" customHeight="1">
      <c r="DD1312" s="74" t="s">
        <v>1303</v>
      </c>
      <c r="DE1312" s="75">
        <v>15184</v>
      </c>
    </row>
    <row r="1313" spans="108:109" ht="12.75" customHeight="1">
      <c r="DD1313" s="74" t="s">
        <v>1304</v>
      </c>
      <c r="DE1313" s="75">
        <v>18125</v>
      </c>
    </row>
    <row r="1314" spans="108:109" ht="12.75" customHeight="1">
      <c r="DD1314" s="74" t="s">
        <v>1305</v>
      </c>
      <c r="DE1314" s="75">
        <v>18126</v>
      </c>
    </row>
    <row r="1315" spans="108:109" ht="12.75" customHeight="1">
      <c r="DD1315" s="74" t="s">
        <v>1306</v>
      </c>
      <c r="DE1315" s="75">
        <v>17162</v>
      </c>
    </row>
    <row r="1316" spans="108:109" ht="12.75" customHeight="1">
      <c r="DD1316" s="74" t="s">
        <v>1307</v>
      </c>
      <c r="DE1316" s="75">
        <v>15185</v>
      </c>
    </row>
    <row r="1317" spans="108:109" ht="12.75" customHeight="1">
      <c r="DD1317" s="74" t="s">
        <v>1308</v>
      </c>
      <c r="DE1317" s="75">
        <v>17163</v>
      </c>
    </row>
    <row r="1318" spans="108:109" ht="12.75" customHeight="1">
      <c r="DD1318" s="74" t="s">
        <v>1309</v>
      </c>
      <c r="DE1318" s="75">
        <v>13197</v>
      </c>
    </row>
    <row r="1319" spans="108:109" ht="12.75" customHeight="1">
      <c r="DD1319" s="74" t="s">
        <v>1310</v>
      </c>
      <c r="DE1319" s="75">
        <v>20051</v>
      </c>
    </row>
    <row r="1320" spans="108:109" ht="12.75" customHeight="1">
      <c r="DD1320" s="74" t="s">
        <v>1311</v>
      </c>
      <c r="DE1320" s="75">
        <v>17164</v>
      </c>
    </row>
    <row r="1321" spans="108:109" ht="12.75" customHeight="1">
      <c r="DD1321" s="74" t="s">
        <v>1312</v>
      </c>
      <c r="DE1321" s="75">
        <v>97072</v>
      </c>
    </row>
    <row r="1322" spans="108:109" ht="12.75" customHeight="1">
      <c r="DD1322" s="80" t="s">
        <v>1313</v>
      </c>
      <c r="DE1322" s="75">
        <v>18127</v>
      </c>
    </row>
    <row r="1323" spans="108:109" ht="12.75" customHeight="1">
      <c r="DD1323" s="74" t="s">
        <v>1314</v>
      </c>
      <c r="DE1323" s="75">
        <v>16182</v>
      </c>
    </row>
    <row r="1324" spans="108:109" ht="12.75" customHeight="1">
      <c r="DD1324" s="74" t="s">
        <v>1315</v>
      </c>
      <c r="DE1324" s="75">
        <v>14056</v>
      </c>
    </row>
    <row r="1325" spans="108:109" ht="12.75" customHeight="1">
      <c r="DD1325" s="74" t="s">
        <v>1316</v>
      </c>
      <c r="DE1325" s="75">
        <v>18128</v>
      </c>
    </row>
    <row r="1326" spans="108:109" ht="12.75" customHeight="1">
      <c r="DD1326" s="74" t="s">
        <v>1317</v>
      </c>
      <c r="DE1326" s="75">
        <v>19086</v>
      </c>
    </row>
    <row r="1327" spans="108:109" ht="12.75" customHeight="1">
      <c r="DD1327" s="74" t="s">
        <v>85</v>
      </c>
      <c r="DE1327" s="75">
        <v>16183</v>
      </c>
    </row>
    <row r="1328" spans="108:109" ht="12.75" customHeight="1">
      <c r="DD1328" s="74" t="s">
        <v>1318</v>
      </c>
      <c r="DE1328" s="75">
        <v>13199</v>
      </c>
    </row>
    <row r="1329" spans="108:109" ht="12.75" customHeight="1">
      <c r="DD1329" s="74" t="s">
        <v>1319</v>
      </c>
      <c r="DE1329" s="75">
        <v>17165</v>
      </c>
    </row>
    <row r="1330" spans="108:109" ht="12.75" customHeight="1">
      <c r="DD1330" s="80" t="s">
        <v>1320</v>
      </c>
      <c r="DE1330" s="75">
        <v>18129</v>
      </c>
    </row>
    <row r="1331" spans="108:109" ht="12.75" customHeight="1">
      <c r="DD1331" s="74" t="s">
        <v>1321</v>
      </c>
      <c r="DE1331" s="75">
        <v>15186</v>
      </c>
    </row>
    <row r="1332" spans="108:109" ht="12.75" customHeight="1">
      <c r="DD1332" s="74" t="s">
        <v>1322</v>
      </c>
      <c r="DE1332" s="75">
        <v>15187</v>
      </c>
    </row>
    <row r="1333" spans="108:109" ht="12.75" customHeight="1">
      <c r="DD1333" s="74" t="s">
        <v>1323</v>
      </c>
      <c r="DE1333" s="75">
        <v>16184</v>
      </c>
    </row>
    <row r="1334" spans="108:109" ht="12.75" customHeight="1">
      <c r="DD1334" s="74" t="s">
        <v>1324</v>
      </c>
      <c r="DE1334" s="75">
        <v>20052</v>
      </c>
    </row>
    <row r="1335" spans="108:109" ht="12.75" customHeight="1">
      <c r="DD1335" s="74" t="s">
        <v>1325</v>
      </c>
      <c r="DE1335" s="75">
        <v>16185</v>
      </c>
    </row>
    <row r="1336" spans="108:109" ht="12.75" customHeight="1">
      <c r="DD1336" s="74" t="s">
        <v>1326</v>
      </c>
      <c r="DE1336" s="75">
        <v>18130</v>
      </c>
    </row>
    <row r="1337" spans="108:109" ht="12.75" customHeight="1">
      <c r="DD1337" s="74" t="s">
        <v>1327</v>
      </c>
      <c r="DE1337" s="75">
        <v>15188</v>
      </c>
    </row>
    <row r="1338" spans="108:109" ht="12.75" customHeight="1">
      <c r="DD1338" s="74" t="s">
        <v>1328</v>
      </c>
      <c r="DE1338" s="75">
        <v>16186</v>
      </c>
    </row>
    <row r="1339" spans="108:109" ht="12.75" customHeight="1">
      <c r="DD1339" s="74" t="s">
        <v>1329</v>
      </c>
      <c r="DE1339" s="75">
        <v>97073</v>
      </c>
    </row>
    <row r="1340" spans="108:109" ht="12.75" customHeight="1">
      <c r="DD1340" s="74" t="s">
        <v>1330</v>
      </c>
      <c r="DE1340" s="75">
        <v>17166</v>
      </c>
    </row>
    <row r="1341" spans="108:109" ht="12.75" customHeight="1">
      <c r="DD1341" s="74" t="s">
        <v>1331</v>
      </c>
      <c r="DE1341" s="75">
        <v>13201</v>
      </c>
    </row>
    <row r="1342" spans="108:109" ht="12.75" customHeight="1">
      <c r="DD1342" s="74" t="s">
        <v>1332</v>
      </c>
      <c r="DE1342" s="75">
        <v>13202</v>
      </c>
    </row>
    <row r="1343" spans="108:109" ht="12.75" customHeight="1">
      <c r="DD1343" s="74" t="s">
        <v>1333</v>
      </c>
      <c r="DE1343" s="75">
        <v>20053</v>
      </c>
    </row>
    <row r="1344" spans="108:109" ht="12.75" customHeight="1">
      <c r="DD1344" s="74" t="s">
        <v>1334</v>
      </c>
      <c r="DE1344" s="75">
        <v>18131</v>
      </c>
    </row>
    <row r="1345" spans="108:109" ht="12.75" customHeight="1">
      <c r="DD1345" s="74" t="s">
        <v>1335</v>
      </c>
      <c r="DE1345" s="75">
        <v>16187</v>
      </c>
    </row>
    <row r="1346" spans="108:109" ht="12.75" customHeight="1">
      <c r="DD1346" s="74" t="s">
        <v>1336</v>
      </c>
      <c r="DE1346" s="75">
        <v>15189</v>
      </c>
    </row>
    <row r="1347" spans="108:109" ht="12.75" customHeight="1">
      <c r="DD1347" s="74" t="s">
        <v>1337</v>
      </c>
      <c r="DE1347" s="75">
        <v>17167</v>
      </c>
    </row>
    <row r="1348" spans="108:109" ht="12.75" customHeight="1">
      <c r="DD1348" s="74" t="s">
        <v>1338</v>
      </c>
      <c r="DE1348" s="75">
        <v>18132</v>
      </c>
    </row>
    <row r="1349" spans="108:109" ht="12.75" customHeight="1">
      <c r="DD1349" s="74" t="s">
        <v>1339</v>
      </c>
      <c r="DE1349" s="75">
        <v>17168</v>
      </c>
    </row>
    <row r="1350" spans="108:109" ht="12.75" customHeight="1">
      <c r="DD1350" s="74" t="s">
        <v>1340</v>
      </c>
      <c r="DE1350" s="75">
        <v>20054</v>
      </c>
    </row>
    <row r="1351" spans="108:109" ht="12.75" customHeight="1">
      <c r="DD1351" s="74" t="s">
        <v>1341</v>
      </c>
      <c r="DE1351" s="75">
        <v>13203</v>
      </c>
    </row>
    <row r="1352" spans="108:109" ht="12.75" customHeight="1">
      <c r="DD1352" s="74" t="s">
        <v>1342</v>
      </c>
      <c r="DE1352" s="75">
        <v>17169</v>
      </c>
    </row>
    <row r="1353" spans="108:109" ht="12.75" customHeight="1">
      <c r="DD1353" s="74" t="s">
        <v>1343</v>
      </c>
      <c r="DE1353" s="75">
        <v>98046</v>
      </c>
    </row>
    <row r="1354" spans="108:109" ht="12.75" customHeight="1">
      <c r="DD1354" s="74" t="s">
        <v>1344</v>
      </c>
      <c r="DE1354" s="75">
        <v>17170</v>
      </c>
    </row>
    <row r="1355" spans="108:109" ht="12.75" customHeight="1">
      <c r="DD1355" s="74" t="s">
        <v>1345</v>
      </c>
      <c r="DE1355" s="75">
        <v>12117</v>
      </c>
    </row>
    <row r="1356" spans="108:109" ht="12.75" customHeight="1">
      <c r="DD1356" s="74" t="s">
        <v>1346</v>
      </c>
      <c r="DE1356" s="75">
        <v>19087</v>
      </c>
    </row>
    <row r="1357" spans="108:109" ht="12.75" customHeight="1">
      <c r="DD1357" s="74" t="s">
        <v>1347</v>
      </c>
      <c r="DE1357" s="75">
        <v>12118</v>
      </c>
    </row>
    <row r="1358" spans="108:109" ht="12.75" customHeight="1">
      <c r="DD1358" s="74" t="s">
        <v>1348</v>
      </c>
      <c r="DE1358" s="75">
        <v>14057</v>
      </c>
    </row>
    <row r="1359" spans="108:109" ht="12.75" customHeight="1">
      <c r="DD1359" s="74" t="s">
        <v>1349</v>
      </c>
      <c r="DE1359" s="75">
        <v>13204</v>
      </c>
    </row>
    <row r="1360" spans="108:109" ht="12.75" customHeight="1">
      <c r="DD1360" s="74" t="s">
        <v>1350</v>
      </c>
      <c r="DE1360" s="75">
        <v>19088</v>
      </c>
    </row>
    <row r="1361" spans="108:109" ht="12.75" customHeight="1">
      <c r="DD1361" s="74" t="s">
        <v>1351</v>
      </c>
      <c r="DE1361" s="75">
        <v>20055</v>
      </c>
    </row>
    <row r="1362" spans="108:109" ht="12.75" customHeight="1">
      <c r="DD1362" s="74" t="s">
        <v>1352</v>
      </c>
      <c r="DE1362" s="75">
        <v>18133</v>
      </c>
    </row>
    <row r="1363" spans="108:109" ht="12.75" customHeight="1">
      <c r="DD1363" s="74" t="s">
        <v>1353</v>
      </c>
      <c r="DE1363" s="75">
        <v>15191</v>
      </c>
    </row>
    <row r="1364" spans="108:109" ht="12.75" customHeight="1">
      <c r="DD1364" s="74" t="s">
        <v>1354</v>
      </c>
      <c r="DE1364" s="75">
        <v>18134</v>
      </c>
    </row>
    <row r="1365" spans="108:109" ht="12.75" customHeight="1">
      <c r="DD1365" s="74" t="s">
        <v>1355</v>
      </c>
      <c r="DE1365" s="75">
        <v>19089</v>
      </c>
    </row>
    <row r="1366" spans="108:109" ht="12.75" customHeight="1">
      <c r="DD1366" s="74" t="s">
        <v>1356</v>
      </c>
      <c r="DE1366" s="75">
        <v>15192</v>
      </c>
    </row>
    <row r="1367" spans="108:109" ht="12.75" customHeight="1">
      <c r="DD1367" s="74" t="s">
        <v>1357</v>
      </c>
      <c r="DE1367" s="75">
        <v>13205</v>
      </c>
    </row>
    <row r="1368" spans="108:109" ht="12.75" customHeight="1">
      <c r="DD1368" s="74" t="s">
        <v>1358</v>
      </c>
      <c r="DE1368" s="75">
        <v>17171</v>
      </c>
    </row>
    <row r="1369" spans="108:109" ht="12.75" customHeight="1">
      <c r="DD1369" s="74" t="s">
        <v>1359</v>
      </c>
      <c r="DE1369" s="75">
        <v>13206</v>
      </c>
    </row>
    <row r="1370" spans="108:109" ht="12.75" customHeight="1">
      <c r="DD1370" s="74" t="s">
        <v>1360</v>
      </c>
      <c r="DE1370" s="75">
        <v>98047</v>
      </c>
    </row>
    <row r="1371" spans="108:109" ht="12.75" customHeight="1">
      <c r="DD1371" s="80" t="s">
        <v>1361</v>
      </c>
      <c r="DE1371" s="75">
        <v>18135</v>
      </c>
    </row>
    <row r="1372" spans="108:109" ht="12.75" customHeight="1">
      <c r="DD1372" s="74" t="s">
        <v>1362</v>
      </c>
      <c r="DE1372" s="75">
        <v>17172</v>
      </c>
    </row>
    <row r="1373" spans="108:109" ht="12.75" customHeight="1">
      <c r="DD1373" s="74" t="s">
        <v>1363</v>
      </c>
      <c r="DE1373" s="75">
        <v>20056</v>
      </c>
    </row>
    <row r="1374" spans="108:109" ht="12.75" customHeight="1">
      <c r="DD1374" s="74" t="s">
        <v>1364</v>
      </c>
      <c r="DE1374" s="75">
        <v>14058</v>
      </c>
    </row>
    <row r="1375" spans="108:109" ht="12.75" customHeight="1">
      <c r="DD1375" s="74" t="s">
        <v>1365</v>
      </c>
      <c r="DE1375" s="75">
        <v>18136</v>
      </c>
    </row>
    <row r="1376" spans="108:109" ht="12.75" customHeight="1">
      <c r="DD1376" s="74" t="s">
        <v>1366</v>
      </c>
      <c r="DE1376" s="75">
        <v>20057</v>
      </c>
    </row>
    <row r="1377" spans="108:109" ht="12.75" customHeight="1">
      <c r="DD1377" s="74" t="s">
        <v>1367</v>
      </c>
      <c r="DE1377" s="75">
        <v>15194</v>
      </c>
    </row>
    <row r="1378" spans="108:109" ht="12.75" customHeight="1">
      <c r="DD1378" s="74" t="s">
        <v>1368</v>
      </c>
      <c r="DE1378" s="75">
        <v>16188</v>
      </c>
    </row>
    <row r="1379" spans="108:109" ht="12.75" customHeight="1">
      <c r="DD1379" s="74" t="s">
        <v>1369</v>
      </c>
      <c r="DE1379" s="75">
        <v>20058</v>
      </c>
    </row>
    <row r="1380" spans="108:109" ht="12.75" customHeight="1">
      <c r="DD1380" s="74" t="s">
        <v>1370</v>
      </c>
      <c r="DE1380" s="75">
        <v>19090</v>
      </c>
    </row>
    <row r="1381" spans="108:109" ht="12.75" customHeight="1">
      <c r="DD1381" s="74" t="s">
        <v>1371</v>
      </c>
      <c r="DE1381" s="75">
        <v>15195</v>
      </c>
    </row>
    <row r="1382" spans="108:109" ht="12.75" customHeight="1">
      <c r="DD1382" s="74" t="s">
        <v>1372</v>
      </c>
      <c r="DE1382" s="75">
        <v>20059</v>
      </c>
    </row>
    <row r="1383" spans="108:109" ht="12.75" customHeight="1">
      <c r="DD1383" s="74" t="s">
        <v>1373</v>
      </c>
      <c r="DE1383" s="75">
        <v>19091</v>
      </c>
    </row>
    <row r="1384" spans="108:109" ht="12.75" customHeight="1">
      <c r="DD1384" s="74" t="s">
        <v>1374</v>
      </c>
      <c r="DE1384" s="75">
        <v>98048</v>
      </c>
    </row>
    <row r="1385" spans="108:109" ht="12.75" customHeight="1">
      <c r="DD1385" s="80" t="s">
        <v>1375</v>
      </c>
      <c r="DE1385" s="75">
        <v>18137</v>
      </c>
    </row>
    <row r="1386" spans="108:109" ht="12.75" customHeight="1">
      <c r="DD1386" s="74" t="s">
        <v>1376</v>
      </c>
      <c r="DE1386" s="75">
        <v>13207</v>
      </c>
    </row>
    <row r="1387" spans="108:109" ht="12.75" customHeight="1">
      <c r="DD1387" s="74" t="s">
        <v>1377</v>
      </c>
      <c r="DE1387" s="75">
        <v>17138</v>
      </c>
    </row>
    <row r="1388" spans="108:109" ht="12.75" customHeight="1">
      <c r="DD1388" s="74" t="s">
        <v>1378</v>
      </c>
      <c r="DE1388" s="75">
        <v>16189</v>
      </c>
    </row>
    <row r="1389" spans="108:109" ht="12.75" customHeight="1">
      <c r="DD1389" s="74" t="s">
        <v>1379</v>
      </c>
      <c r="DE1389" s="75">
        <v>16190</v>
      </c>
    </row>
    <row r="1390" spans="108:109" ht="12.75" customHeight="1">
      <c r="DD1390" s="74" t="s">
        <v>1380</v>
      </c>
      <c r="DE1390" s="75">
        <v>98049</v>
      </c>
    </row>
    <row r="1391" spans="108:109" ht="12.75" customHeight="1">
      <c r="DD1391" s="74" t="s">
        <v>1381</v>
      </c>
      <c r="DE1391" s="75">
        <v>13248</v>
      </c>
    </row>
    <row r="1392" spans="108:109" ht="12.75" customHeight="1">
      <c r="DD1392" s="74" t="s">
        <v>1382</v>
      </c>
      <c r="DE1392" s="75">
        <v>15201</v>
      </c>
    </row>
    <row r="1393" spans="108:109" ht="12.75" customHeight="1">
      <c r="DD1393" s="74" t="s">
        <v>1383</v>
      </c>
      <c r="DE1393" s="75">
        <v>17173</v>
      </c>
    </row>
    <row r="1394" spans="108:109" ht="12.75" customHeight="1">
      <c r="DD1394" s="74" t="s">
        <v>1384</v>
      </c>
      <c r="DE1394" s="75">
        <v>15202</v>
      </c>
    </row>
    <row r="1395" spans="108:109" ht="12.75" customHeight="1">
      <c r="DD1395" s="74" t="s">
        <v>1385</v>
      </c>
      <c r="DE1395" s="75">
        <v>18145</v>
      </c>
    </row>
    <row r="1396" spans="108:109" ht="12.75" customHeight="1">
      <c r="DD1396" s="74" t="s">
        <v>1386</v>
      </c>
      <c r="DE1396" s="75">
        <v>12141</v>
      </c>
    </row>
    <row r="1397" spans="108:109" ht="12.75" customHeight="1">
      <c r="DD1397" s="74" t="s">
        <v>1387</v>
      </c>
      <c r="DE1397" s="75">
        <v>18138</v>
      </c>
    </row>
    <row r="1398" spans="108:109" ht="12.75" customHeight="1">
      <c r="DD1398" s="74" t="s">
        <v>1388</v>
      </c>
      <c r="DE1398" s="75">
        <v>16191</v>
      </c>
    </row>
    <row r="1399" spans="108:109" ht="12.75" customHeight="1">
      <c r="DD1399" s="74" t="s">
        <v>1389</v>
      </c>
      <c r="DE1399" s="75">
        <v>18139</v>
      </c>
    </row>
    <row r="1400" spans="108:109" ht="12.75" customHeight="1">
      <c r="DD1400" s="74" t="s">
        <v>1390</v>
      </c>
      <c r="DE1400" s="75">
        <v>18140</v>
      </c>
    </row>
    <row r="1401" spans="108:109" ht="12.75" customHeight="1">
      <c r="DD1401" s="74" t="s">
        <v>1391</v>
      </c>
      <c r="DE1401" s="75">
        <v>18142</v>
      </c>
    </row>
    <row r="1402" spans="108:109" ht="12.75" customHeight="1">
      <c r="DD1402" s="74" t="s">
        <v>1392</v>
      </c>
      <c r="DE1402" s="75">
        <v>18143</v>
      </c>
    </row>
    <row r="1403" spans="108:109" ht="12.75" customHeight="1">
      <c r="DD1403" s="74" t="s">
        <v>1393</v>
      </c>
      <c r="DE1403" s="75">
        <v>97074</v>
      </c>
    </row>
    <row r="1404" spans="108:109" ht="12.75" customHeight="1">
      <c r="DD1404" s="80" t="s">
        <v>1394</v>
      </c>
      <c r="DE1404" s="75">
        <v>18141</v>
      </c>
    </row>
    <row r="1405" spans="108:109" ht="12.75" customHeight="1">
      <c r="DD1405" s="74" t="s">
        <v>1395</v>
      </c>
      <c r="DE1405" s="75">
        <v>98050</v>
      </c>
    </row>
    <row r="1406" spans="108:109" ht="12.75" customHeight="1">
      <c r="DD1406" s="74" t="s">
        <v>1396</v>
      </c>
      <c r="DE1406" s="75">
        <v>18144</v>
      </c>
    </row>
    <row r="1407" spans="108:109" ht="12.75" customHeight="1">
      <c r="DD1407" s="74" t="s">
        <v>1397</v>
      </c>
      <c r="DE1407" s="75">
        <v>98051</v>
      </c>
    </row>
    <row r="1408" spans="108:109" ht="12.75" customHeight="1">
      <c r="DD1408" s="74" t="s">
        <v>1398</v>
      </c>
      <c r="DE1408" s="75">
        <v>15200</v>
      </c>
    </row>
    <row r="1409" spans="108:109" ht="12.75" customHeight="1">
      <c r="DD1409" s="74" t="s">
        <v>1399</v>
      </c>
      <c r="DE1409" s="75">
        <v>16192</v>
      </c>
    </row>
    <row r="1410" spans="108:109" ht="12.75" customHeight="1">
      <c r="DD1410" s="74" t="s">
        <v>1400</v>
      </c>
      <c r="DE1410" s="75">
        <v>17174</v>
      </c>
    </row>
    <row r="1411" spans="108:109" ht="12.75" customHeight="1">
      <c r="DD1411" s="74" t="s">
        <v>1401</v>
      </c>
      <c r="DE1411" s="75">
        <v>16193</v>
      </c>
    </row>
    <row r="1412" spans="108:109" ht="12.75" customHeight="1">
      <c r="DD1412" s="74" t="s">
        <v>256</v>
      </c>
      <c r="DE1412" s="75">
        <v>12119</v>
      </c>
    </row>
    <row r="1413" spans="108:109" ht="12.75" customHeight="1">
      <c r="DD1413" s="74" t="s">
        <v>1402</v>
      </c>
      <c r="DE1413" s="75">
        <v>18146</v>
      </c>
    </row>
    <row r="1414" spans="108:109" ht="12.75" customHeight="1">
      <c r="DD1414" s="74" t="s">
        <v>1403</v>
      </c>
      <c r="DE1414" s="75">
        <v>17175</v>
      </c>
    </row>
    <row r="1415" spans="108:109" ht="12.75" customHeight="1">
      <c r="DD1415" s="74" t="s">
        <v>1404</v>
      </c>
      <c r="DE1415" s="75">
        <v>18147</v>
      </c>
    </row>
    <row r="1416" spans="108:109" ht="12.75" customHeight="1">
      <c r="DD1416" s="74" t="s">
        <v>1405</v>
      </c>
      <c r="DE1416" s="75">
        <v>19092</v>
      </c>
    </row>
    <row r="1417" spans="108:109" ht="12.75" customHeight="1">
      <c r="DD1417" s="74" t="s">
        <v>1406</v>
      </c>
      <c r="DE1417" s="75">
        <v>19093</v>
      </c>
    </row>
    <row r="1418" spans="108:109" ht="12.75" customHeight="1">
      <c r="DD1418" s="74" t="s">
        <v>1407</v>
      </c>
      <c r="DE1418" s="75">
        <v>16194</v>
      </c>
    </row>
    <row r="1419" spans="108:109" ht="12.75" customHeight="1">
      <c r="DD1419" s="74" t="s">
        <v>1408</v>
      </c>
      <c r="DE1419" s="75">
        <v>13211</v>
      </c>
    </row>
    <row r="1420" spans="108:109" ht="12.75" customHeight="1">
      <c r="DD1420" s="74" t="s">
        <v>1409</v>
      </c>
      <c r="DE1420" s="75">
        <v>16195</v>
      </c>
    </row>
    <row r="1421" spans="108:109" ht="12.75" customHeight="1">
      <c r="DD1421" s="74" t="s">
        <v>1410</v>
      </c>
      <c r="DE1421" s="75">
        <v>20060</v>
      </c>
    </row>
    <row r="1422" spans="108:109" ht="12.75" customHeight="1">
      <c r="DD1422" s="74" t="s">
        <v>1411</v>
      </c>
      <c r="DE1422" s="75">
        <v>98052</v>
      </c>
    </row>
    <row r="1423" spans="108:109" ht="12.75" customHeight="1">
      <c r="DD1423" s="74" t="s">
        <v>1412</v>
      </c>
      <c r="DE1423" s="75">
        <v>15204</v>
      </c>
    </row>
    <row r="1424" spans="108:109" ht="12.75" customHeight="1">
      <c r="DD1424" s="74" t="s">
        <v>1413</v>
      </c>
      <c r="DE1424" s="75">
        <v>16196</v>
      </c>
    </row>
    <row r="1425" spans="108:109" ht="12.75" customHeight="1">
      <c r="DD1425" s="74" t="s">
        <v>1414</v>
      </c>
      <c r="DE1425" s="75">
        <v>15205</v>
      </c>
    </row>
    <row r="1426" spans="108:109" ht="12.75" customHeight="1">
      <c r="DD1426" s="74" t="s">
        <v>1415</v>
      </c>
      <c r="DE1426" s="75">
        <v>17176</v>
      </c>
    </row>
    <row r="1427" spans="108:109" ht="12.75" customHeight="1">
      <c r="DD1427" s="74" t="s">
        <v>1416</v>
      </c>
      <c r="DE1427" s="75">
        <v>16197</v>
      </c>
    </row>
    <row r="1428" spans="108:109" ht="12.75" customHeight="1">
      <c r="DD1428" s="74" t="s">
        <v>1417</v>
      </c>
      <c r="DE1428" s="75">
        <v>18148</v>
      </c>
    </row>
    <row r="1429" spans="108:109" ht="12.75" customHeight="1">
      <c r="DD1429" s="74" t="s">
        <v>1418</v>
      </c>
      <c r="DE1429" s="75">
        <v>15206</v>
      </c>
    </row>
    <row r="1430" spans="108:109" ht="12.75" customHeight="1">
      <c r="DD1430" s="74" t="s">
        <v>1419</v>
      </c>
      <c r="DE1430" s="75">
        <v>17177</v>
      </c>
    </row>
    <row r="1431" spans="108:109" ht="12.75" customHeight="1">
      <c r="DD1431" s="74" t="s">
        <v>1420</v>
      </c>
      <c r="DE1431" s="75">
        <v>13212</v>
      </c>
    </row>
    <row r="1432" spans="108:109" ht="12.75" customHeight="1">
      <c r="DD1432" s="74" t="s">
        <v>1421</v>
      </c>
      <c r="DE1432" s="75">
        <v>98053</v>
      </c>
    </row>
    <row r="1433" spans="108:109" ht="12.75" customHeight="1">
      <c r="DD1433" s="74" t="s">
        <v>214</v>
      </c>
      <c r="DE1433" s="75">
        <v>15208</v>
      </c>
    </row>
    <row r="1434" spans="108:109" ht="12.75" customHeight="1">
      <c r="DD1434" s="74" t="s">
        <v>1422</v>
      </c>
      <c r="DE1434" s="75">
        <v>19094</v>
      </c>
    </row>
    <row r="1435" spans="108:109" ht="12.75" customHeight="1">
      <c r="DD1435" s="74" t="s">
        <v>88</v>
      </c>
      <c r="DE1435" s="75">
        <v>16198</v>
      </c>
    </row>
    <row r="1436" spans="108:109" ht="12.75" customHeight="1">
      <c r="DD1436" s="74" t="s">
        <v>1423</v>
      </c>
      <c r="DE1436" s="75">
        <v>16199</v>
      </c>
    </row>
    <row r="1437" spans="108:109" ht="12.75" customHeight="1">
      <c r="DD1437" s="74" t="s">
        <v>1424</v>
      </c>
      <c r="DE1437" s="75">
        <v>17178</v>
      </c>
    </row>
    <row r="1438" spans="108:109" ht="12.75" customHeight="1">
      <c r="DD1438" s="74" t="s">
        <v>1425</v>
      </c>
      <c r="DE1438" s="75">
        <v>20061</v>
      </c>
    </row>
    <row r="1439" spans="108:109" ht="12.75" customHeight="1">
      <c r="DD1439" s="74" t="s">
        <v>1426</v>
      </c>
      <c r="DE1439" s="75">
        <v>14059</v>
      </c>
    </row>
    <row r="1440" spans="108:109" ht="12.75" customHeight="1">
      <c r="DD1440" s="74" t="s">
        <v>1427</v>
      </c>
      <c r="DE1440" s="75">
        <v>20062</v>
      </c>
    </row>
    <row r="1441" spans="108:109" ht="12.75" customHeight="1">
      <c r="DD1441" s="74" t="s">
        <v>258</v>
      </c>
      <c r="DE1441" s="75">
        <v>12120</v>
      </c>
    </row>
    <row r="1442" spans="108:109" ht="12.75" customHeight="1">
      <c r="DD1442" s="74" t="s">
        <v>1428</v>
      </c>
      <c r="DE1442" s="75">
        <v>19095</v>
      </c>
    </row>
    <row r="1443" spans="108:109" ht="12.75" customHeight="1">
      <c r="DD1443" s="74" t="s">
        <v>179</v>
      </c>
      <c r="DE1443" s="75">
        <v>15209</v>
      </c>
    </row>
    <row r="1444" spans="108:109" ht="12.75" customHeight="1">
      <c r="DD1444" s="74" t="s">
        <v>1429</v>
      </c>
      <c r="DE1444" s="75">
        <v>15210</v>
      </c>
    </row>
    <row r="1445" spans="108:109" ht="12.75" customHeight="1">
      <c r="DD1445" s="74" t="s">
        <v>1430</v>
      </c>
      <c r="DE1445" s="75">
        <v>15211</v>
      </c>
    </row>
    <row r="1446" spans="108:109" ht="12.75" customHeight="1">
      <c r="DD1446" s="74" t="s">
        <v>1431</v>
      </c>
      <c r="DE1446" s="75">
        <v>15212</v>
      </c>
    </row>
    <row r="1447" spans="108:109" ht="12.75" customHeight="1">
      <c r="DD1447" s="74" t="s">
        <v>1432</v>
      </c>
      <c r="DE1447" s="75">
        <v>18149</v>
      </c>
    </row>
    <row r="1448" spans="108:109" ht="12.75" customHeight="1">
      <c r="DD1448" s="74" t="s">
        <v>1433</v>
      </c>
      <c r="DE1448" s="75">
        <v>17179</v>
      </c>
    </row>
    <row r="1449" spans="108:109" ht="12.75" customHeight="1">
      <c r="DD1449" s="74" t="s">
        <v>1434</v>
      </c>
      <c r="DE1449" s="75">
        <v>97075</v>
      </c>
    </row>
    <row r="1450" spans="108:109" ht="12.75" customHeight="1">
      <c r="DD1450" s="74" t="s">
        <v>1435</v>
      </c>
      <c r="DE1450" s="75">
        <v>97076</v>
      </c>
    </row>
    <row r="1451" spans="108:109" ht="12.75" customHeight="1">
      <c r="DD1451" s="80" t="s">
        <v>1436</v>
      </c>
      <c r="DE1451" s="75">
        <v>18150</v>
      </c>
    </row>
    <row r="1452" spans="108:109" ht="12.75" customHeight="1">
      <c r="DD1452" s="74" t="s">
        <v>1437</v>
      </c>
      <c r="DE1452" s="75">
        <v>17180</v>
      </c>
    </row>
    <row r="1453" spans="108:109" ht="12.75" customHeight="1">
      <c r="DD1453" s="74" t="s">
        <v>1438</v>
      </c>
      <c r="DE1453" s="75">
        <v>15213</v>
      </c>
    </row>
    <row r="1454" spans="108:109" ht="12.75" customHeight="1">
      <c r="DD1454" s="74" t="s">
        <v>1439</v>
      </c>
      <c r="DE1454" s="75">
        <v>19096</v>
      </c>
    </row>
    <row r="1455" spans="108:109" ht="12.75" customHeight="1">
      <c r="DD1455" s="74" t="s">
        <v>1440</v>
      </c>
      <c r="DE1455" s="75">
        <v>13215</v>
      </c>
    </row>
    <row r="1456" spans="108:109" ht="12.75" customHeight="1">
      <c r="DD1456" s="74" t="s">
        <v>1441</v>
      </c>
      <c r="DE1456" s="75">
        <v>12121</v>
      </c>
    </row>
    <row r="1457" spans="108:109" ht="12.75" customHeight="1">
      <c r="DD1457" s="74" t="s">
        <v>1442</v>
      </c>
      <c r="DE1457" s="75">
        <v>12122</v>
      </c>
    </row>
    <row r="1458" spans="108:109" ht="12.75" customHeight="1">
      <c r="DD1458" s="74" t="s">
        <v>1443</v>
      </c>
      <c r="DE1458" s="75">
        <v>20063</v>
      </c>
    </row>
    <row r="1459" spans="108:109" ht="12.75" customHeight="1">
      <c r="DD1459" s="74" t="s">
        <v>1444</v>
      </c>
      <c r="DE1459" s="75">
        <v>16200</v>
      </c>
    </row>
    <row r="1460" spans="108:109" ht="12.75" customHeight="1">
      <c r="DD1460" s="74" t="s">
        <v>1445</v>
      </c>
      <c r="DE1460" s="75">
        <v>16251</v>
      </c>
    </row>
    <row r="1461" spans="108:109" ht="12.75" customHeight="1">
      <c r="DD1461" s="74" t="s">
        <v>1446</v>
      </c>
      <c r="DE1461" s="75">
        <v>98054</v>
      </c>
    </row>
    <row r="1462" spans="108:109" ht="12.75" customHeight="1">
      <c r="DD1462" s="74" t="s">
        <v>260</v>
      </c>
      <c r="DE1462" s="75">
        <v>12123</v>
      </c>
    </row>
    <row r="1463" spans="108:109" ht="12.75" customHeight="1">
      <c r="DD1463" s="80" t="s">
        <v>1447</v>
      </c>
      <c r="DE1463" s="75">
        <v>18151</v>
      </c>
    </row>
    <row r="1464" spans="108:109" ht="12.75" customHeight="1">
      <c r="DD1464" s="74" t="s">
        <v>1448</v>
      </c>
      <c r="DE1464" s="75">
        <v>19097</v>
      </c>
    </row>
    <row r="1465" spans="108:109" ht="12.75" customHeight="1">
      <c r="DD1465" s="74" t="s">
        <v>1449</v>
      </c>
      <c r="DE1465" s="75">
        <v>14060</v>
      </c>
    </row>
    <row r="1466" spans="108:109" ht="12.75" customHeight="1">
      <c r="DD1466" s="74" t="s">
        <v>104</v>
      </c>
      <c r="DE1466" s="75">
        <v>14061</v>
      </c>
    </row>
    <row r="1467" spans="108:109" ht="12.75" customHeight="1">
      <c r="DD1467" s="74" t="s">
        <v>1450</v>
      </c>
      <c r="DE1467" s="75">
        <v>16201</v>
      </c>
    </row>
    <row r="1468" spans="108:109" ht="12.75" customHeight="1">
      <c r="DD1468" s="74" t="s">
        <v>1451</v>
      </c>
      <c r="DE1468" s="75">
        <v>17181</v>
      </c>
    </row>
    <row r="1469" spans="108:109" ht="12.75" customHeight="1">
      <c r="DD1469" s="74" t="s">
        <v>1452</v>
      </c>
      <c r="DE1469" s="75">
        <v>98055</v>
      </c>
    </row>
    <row r="1470" spans="108:109" ht="12.75" customHeight="1">
      <c r="DD1470" s="74" t="s">
        <v>1453</v>
      </c>
      <c r="DE1470" s="75">
        <v>19098</v>
      </c>
    </row>
    <row r="1471" spans="108:109" ht="12.75" customHeight="1">
      <c r="DD1471" s="74" t="s">
        <v>1454</v>
      </c>
      <c r="DE1471" s="75">
        <v>13216</v>
      </c>
    </row>
    <row r="1472" spans="108:109" ht="12.75" customHeight="1">
      <c r="DD1472" s="74" t="s">
        <v>1455</v>
      </c>
      <c r="DE1472" s="75">
        <v>16202</v>
      </c>
    </row>
    <row r="1473" spans="108:109" ht="12.75" customHeight="1">
      <c r="DD1473" s="74" t="s">
        <v>1456</v>
      </c>
      <c r="DE1473" s="75">
        <v>13217</v>
      </c>
    </row>
    <row r="1474" spans="108:109" ht="12.75" customHeight="1">
      <c r="DD1474" s="74" t="s">
        <v>1457</v>
      </c>
      <c r="DE1474" s="75">
        <v>19099</v>
      </c>
    </row>
    <row r="1475" spans="108:109" ht="12.75" customHeight="1">
      <c r="DD1475" s="74" t="s">
        <v>1458</v>
      </c>
      <c r="DE1475" s="75">
        <v>16203</v>
      </c>
    </row>
    <row r="1476" spans="108:109" ht="12.75" customHeight="1">
      <c r="DD1476" s="74" t="s">
        <v>1459</v>
      </c>
      <c r="DE1476" s="75">
        <v>16204</v>
      </c>
    </row>
    <row r="1477" spans="108:109" ht="12.75" customHeight="1">
      <c r="DD1477" s="74" t="s">
        <v>1460</v>
      </c>
      <c r="DE1477" s="75">
        <v>15216</v>
      </c>
    </row>
    <row r="1478" spans="108:109" ht="12.75" customHeight="1">
      <c r="DD1478" s="74" t="s">
        <v>1461</v>
      </c>
      <c r="DE1478" s="75">
        <v>18152</v>
      </c>
    </row>
    <row r="1479" spans="108:109" ht="12.75" customHeight="1">
      <c r="DD1479" s="74" t="s">
        <v>1462</v>
      </c>
      <c r="DE1479" s="75">
        <v>19100</v>
      </c>
    </row>
    <row r="1480" spans="108:109" ht="12.75" customHeight="1">
      <c r="DD1480" s="74" t="s">
        <v>1463</v>
      </c>
      <c r="DE1480" s="75">
        <v>19101</v>
      </c>
    </row>
    <row r="1481" spans="108:109" ht="12.75" customHeight="1">
      <c r="DD1481" s="74" t="s">
        <v>1464</v>
      </c>
      <c r="DE1481" s="75">
        <v>19102</v>
      </c>
    </row>
    <row r="1482" spans="108:109" ht="12.75" customHeight="1">
      <c r="DD1482" s="74" t="s">
        <v>1465</v>
      </c>
      <c r="DE1482" s="75">
        <v>16205</v>
      </c>
    </row>
    <row r="1483" spans="108:109" ht="12.75" customHeight="1">
      <c r="DD1483" s="74" t="s">
        <v>1466</v>
      </c>
      <c r="DE1483" s="75">
        <v>16206</v>
      </c>
    </row>
    <row r="1484" spans="108:109" ht="12.75" customHeight="1">
      <c r="DD1484" s="74" t="s">
        <v>1467</v>
      </c>
      <c r="DE1484" s="75">
        <v>14062</v>
      </c>
    </row>
    <row r="1485" spans="108:109" ht="12.75" customHeight="1">
      <c r="DD1485" s="74" t="s">
        <v>1468</v>
      </c>
      <c r="DE1485" s="75">
        <v>19103</v>
      </c>
    </row>
    <row r="1486" spans="108:109" ht="12.75" customHeight="1">
      <c r="DD1486" s="74" t="s">
        <v>1469</v>
      </c>
      <c r="DE1486" s="75">
        <v>13218</v>
      </c>
    </row>
    <row r="1487" spans="108:109" ht="12.75" customHeight="1">
      <c r="DD1487" s="74" t="s">
        <v>1470</v>
      </c>
      <c r="DE1487" s="75">
        <v>16207</v>
      </c>
    </row>
    <row r="1488" spans="108:109" ht="12.75" customHeight="1">
      <c r="DD1488" s="74" t="s">
        <v>1471</v>
      </c>
      <c r="DE1488" s="75">
        <v>18153</v>
      </c>
    </row>
    <row r="1489" spans="108:109" ht="12.75" customHeight="1">
      <c r="DD1489" s="74" t="s">
        <v>1472</v>
      </c>
      <c r="DE1489" s="75">
        <v>16208</v>
      </c>
    </row>
    <row r="1490" spans="108:109" ht="12.75" customHeight="1">
      <c r="DD1490" s="74" t="s">
        <v>1473</v>
      </c>
      <c r="DE1490" s="75">
        <v>18154</v>
      </c>
    </row>
    <row r="1491" spans="108:109" ht="12.75" customHeight="1">
      <c r="DD1491" s="74" t="s">
        <v>1474</v>
      </c>
      <c r="DE1491" s="75">
        <v>97077</v>
      </c>
    </row>
    <row r="1492" spans="108:109" ht="12.75" customHeight="1">
      <c r="DD1492" s="74" t="s">
        <v>1475</v>
      </c>
      <c r="DE1492" s="75">
        <v>97078</v>
      </c>
    </row>
    <row r="1493" spans="108:109" ht="12.75" customHeight="1">
      <c r="DD1493" s="74" t="s">
        <v>1476</v>
      </c>
      <c r="DE1493" s="75">
        <v>16209</v>
      </c>
    </row>
    <row r="1494" spans="108:109" ht="12.75" customHeight="1">
      <c r="DD1494" s="74" t="s">
        <v>1477</v>
      </c>
      <c r="DE1494" s="75">
        <v>15217</v>
      </c>
    </row>
    <row r="1495" spans="108:109" ht="12.75" customHeight="1">
      <c r="DD1495" s="74" t="s">
        <v>1478</v>
      </c>
      <c r="DE1495" s="75">
        <v>17182</v>
      </c>
    </row>
    <row r="1496" spans="108:109" ht="12.75" customHeight="1">
      <c r="DD1496" s="74" t="s">
        <v>1479</v>
      </c>
      <c r="DE1496" s="75">
        <v>12124</v>
      </c>
    </row>
    <row r="1497" spans="108:109" ht="12.75" customHeight="1">
      <c r="DD1497" s="74" t="s">
        <v>1480</v>
      </c>
      <c r="DE1497" s="75">
        <v>20064</v>
      </c>
    </row>
    <row r="1498" spans="108:109" ht="12.75" customHeight="1">
      <c r="DD1498" s="74" t="s">
        <v>171</v>
      </c>
      <c r="DE1498" s="75">
        <v>20065</v>
      </c>
    </row>
    <row r="1499" spans="108:109" ht="12.75" customHeight="1">
      <c r="DD1499" s="74" t="s">
        <v>1481</v>
      </c>
      <c r="DE1499" s="75">
        <v>97079</v>
      </c>
    </row>
    <row r="1500" spans="108:109" ht="12.75" customHeight="1">
      <c r="DD1500" s="74" t="s">
        <v>1482</v>
      </c>
      <c r="DE1500" s="75">
        <v>12125</v>
      </c>
    </row>
    <row r="1501" spans="108:109" ht="12.75" customHeight="1">
      <c r="DD1501" s="74" t="s">
        <v>1483</v>
      </c>
      <c r="DE1501" s="75">
        <v>14063</v>
      </c>
    </row>
    <row r="1502" spans="108:109" ht="12.75" customHeight="1">
      <c r="DD1502" s="74" t="s">
        <v>1484</v>
      </c>
      <c r="DE1502" s="75">
        <v>16210</v>
      </c>
    </row>
    <row r="1503" spans="108:109" ht="12.75" customHeight="1">
      <c r="DD1503" s="74" t="s">
        <v>1485</v>
      </c>
      <c r="DE1503" s="75">
        <v>14064</v>
      </c>
    </row>
    <row r="1504" spans="108:109" ht="12.75" customHeight="1">
      <c r="DD1504" s="74" t="s">
        <v>1486</v>
      </c>
      <c r="DE1504" s="75">
        <v>98056</v>
      </c>
    </row>
    <row r="1505" spans="108:109" ht="12.75" customHeight="1">
      <c r="DD1505" s="74" t="s">
        <v>1487</v>
      </c>
      <c r="DE1505" s="75">
        <v>13222</v>
      </c>
    </row>
    <row r="1506" spans="108:109" ht="12.75" customHeight="1">
      <c r="DD1506" s="74" t="s">
        <v>1488</v>
      </c>
      <c r="DE1506" s="75">
        <v>16211</v>
      </c>
    </row>
    <row r="1507" spans="108:109" ht="12.75" customHeight="1">
      <c r="DD1507" s="74" t="s">
        <v>1489</v>
      </c>
      <c r="DE1507" s="75">
        <v>17183</v>
      </c>
    </row>
    <row r="1508" spans="108:109" ht="12.75" customHeight="1">
      <c r="DD1508" s="74" t="s">
        <v>1490</v>
      </c>
      <c r="DE1508" s="75">
        <v>14065</v>
      </c>
    </row>
    <row r="1509" spans="108:109" ht="12.75" customHeight="1">
      <c r="DD1509" s="74" t="s">
        <v>1491</v>
      </c>
      <c r="DE1509" s="75">
        <v>16212</v>
      </c>
    </row>
    <row r="1510" spans="108:109" ht="12.75" customHeight="1">
      <c r="DD1510" s="74" t="s">
        <v>1492</v>
      </c>
      <c r="DE1510" s="75">
        <v>17184</v>
      </c>
    </row>
    <row r="1511" spans="108:109" ht="12.75" customHeight="1">
      <c r="DD1511" s="74" t="s">
        <v>1493</v>
      </c>
      <c r="DE1511" s="75">
        <v>12126</v>
      </c>
    </row>
    <row r="1512" spans="108:109" ht="12.75" customHeight="1">
      <c r="DD1512" s="74" t="s">
        <v>1494</v>
      </c>
      <c r="DE1512" s="75">
        <v>16213</v>
      </c>
    </row>
    <row r="1513" spans="108:109" ht="12.75" customHeight="1">
      <c r="DD1513" s="74" t="s">
        <v>1495</v>
      </c>
      <c r="DE1513" s="75">
        <v>98057</v>
      </c>
    </row>
    <row r="1514" spans="108:109" ht="12.75" customHeight="1">
      <c r="DD1514" s="74" t="s">
        <v>1496</v>
      </c>
      <c r="DE1514" s="75">
        <v>19104</v>
      </c>
    </row>
    <row r="1515" spans="108:109" ht="12.75" customHeight="1">
      <c r="DD1515" s="74" t="s">
        <v>1497</v>
      </c>
      <c r="DE1515" s="75">
        <v>17185</v>
      </c>
    </row>
    <row r="1516" spans="108:109" ht="12.75" customHeight="1">
      <c r="DD1516" s="74" t="s">
        <v>242</v>
      </c>
      <c r="DE1516" s="75">
        <v>14066</v>
      </c>
    </row>
    <row r="1517" spans="108:109" ht="12.75" customHeight="1">
      <c r="DD1517" s="74" t="s">
        <v>1498</v>
      </c>
      <c r="DE1517" s="75">
        <v>17186</v>
      </c>
    </row>
    <row r="1518" spans="108:109" ht="12.75" customHeight="1">
      <c r="DD1518" s="74" t="s">
        <v>1499</v>
      </c>
      <c r="DE1518" s="75">
        <v>19105</v>
      </c>
    </row>
    <row r="1519" spans="108:109" ht="12.75" customHeight="1">
      <c r="DD1519" s="74" t="s">
        <v>1500</v>
      </c>
      <c r="DE1519" s="75">
        <v>19106</v>
      </c>
    </row>
    <row r="1520" spans="108:109" ht="12.75" customHeight="1">
      <c r="DD1520" s="74" t="s">
        <v>1501</v>
      </c>
      <c r="DE1520" s="75">
        <v>13223</v>
      </c>
    </row>
    <row r="1521" spans="108:109" ht="12.75" customHeight="1">
      <c r="DD1521" s="74" t="s">
        <v>1502</v>
      </c>
      <c r="DE1521" s="75">
        <v>18155</v>
      </c>
    </row>
    <row r="1522" spans="108:109" ht="12.75" customHeight="1">
      <c r="DD1522" s="80" t="s">
        <v>1503</v>
      </c>
      <c r="DE1522" s="75">
        <v>18156</v>
      </c>
    </row>
    <row r="1523" spans="108:109" ht="12.75" customHeight="1">
      <c r="DD1523" s="74" t="s">
        <v>1504</v>
      </c>
      <c r="DE1523" s="75">
        <v>16214</v>
      </c>
    </row>
    <row r="1524" spans="108:109" ht="12.75" customHeight="1">
      <c r="DD1524" s="74" t="s">
        <v>1505</v>
      </c>
      <c r="DE1524" s="75">
        <v>18157</v>
      </c>
    </row>
    <row r="1525" spans="108:109" ht="12.75" customHeight="1">
      <c r="DD1525" s="74" t="s">
        <v>1506</v>
      </c>
      <c r="DE1525" s="75">
        <v>97080</v>
      </c>
    </row>
    <row r="1526" spans="108:109" ht="12.75" customHeight="1">
      <c r="DD1526" s="74" t="s">
        <v>1507</v>
      </c>
      <c r="DE1526" s="75">
        <v>18158</v>
      </c>
    </row>
    <row r="1527" spans="108:109" ht="12.75" customHeight="1">
      <c r="DD1527" s="74" t="s">
        <v>1508</v>
      </c>
      <c r="DE1527" s="75">
        <v>19107</v>
      </c>
    </row>
    <row r="1528" spans="108:109" ht="12.75" customHeight="1">
      <c r="DD1528" s="74" t="s">
        <v>1509</v>
      </c>
      <c r="DE1528" s="75">
        <v>16216</v>
      </c>
    </row>
    <row r="1529" spans="108:109" ht="12.75" customHeight="1">
      <c r="DD1529" s="74" t="s">
        <v>1510</v>
      </c>
      <c r="DE1529" s="75">
        <v>14067</v>
      </c>
    </row>
    <row r="1530" spans="108:109" ht="12.75" customHeight="1">
      <c r="DD1530" s="80" t="s">
        <v>1511</v>
      </c>
      <c r="DE1530" s="75">
        <v>18159</v>
      </c>
    </row>
    <row r="1531" spans="108:109" ht="12.75" customHeight="1">
      <c r="DD1531" s="74" t="s">
        <v>1512</v>
      </c>
      <c r="DE1531" s="75">
        <v>16217</v>
      </c>
    </row>
    <row r="1532" spans="108:109" ht="12.75" customHeight="1">
      <c r="DD1532" s="80" t="s">
        <v>1513</v>
      </c>
      <c r="DE1532" s="75">
        <v>18160</v>
      </c>
    </row>
    <row r="1533" spans="108:109" ht="12.75" customHeight="1">
      <c r="DD1533" s="74" t="s">
        <v>1514</v>
      </c>
      <c r="DE1533" s="75">
        <v>19108</v>
      </c>
    </row>
    <row r="1534" spans="108:109" ht="12.75" customHeight="1">
      <c r="DD1534" s="74" t="s">
        <v>1515</v>
      </c>
      <c r="DE1534" s="75">
        <v>18161</v>
      </c>
    </row>
    <row r="1535" spans="108:109" ht="12.75" customHeight="1">
      <c r="DD1535" s="74" t="s">
        <v>1516</v>
      </c>
      <c r="DE1535" s="75">
        <v>17187</v>
      </c>
    </row>
    <row r="1536" spans="108:109" ht="12.75" customHeight="1">
      <c r="DD1536" s="74" t="s">
        <v>1517</v>
      </c>
      <c r="DE1536" s="75">
        <v>14068</v>
      </c>
    </row>
    <row r="1537" spans="108:109" ht="12.75" customHeight="1">
      <c r="DD1537" s="74" t="s">
        <v>262</v>
      </c>
      <c r="DE1537" s="75">
        <v>12127</v>
      </c>
    </row>
    <row r="1538" spans="108:109" ht="12.75" customHeight="1">
      <c r="DD1538" s="74" t="s">
        <v>1518</v>
      </c>
      <c r="DE1538" s="75">
        <v>14069</v>
      </c>
    </row>
    <row r="1539" spans="108:109" ht="12.75" customHeight="1">
      <c r="DD1539" s="80" t="s">
        <v>1519</v>
      </c>
      <c r="DE1539" s="75">
        <v>18162</v>
      </c>
    </row>
    <row r="1540" spans="108:109" ht="12.75" customHeight="1">
      <c r="DD1540" s="74" t="s">
        <v>1520</v>
      </c>
      <c r="DE1540" s="75">
        <v>17188</v>
      </c>
    </row>
    <row r="1541" spans="108:109" ht="12.75" customHeight="1">
      <c r="DD1541" s="74" t="s">
        <v>1521</v>
      </c>
      <c r="DE1541" s="75">
        <v>12128</v>
      </c>
    </row>
    <row r="1542" spans="108:109" ht="12.75" customHeight="1">
      <c r="DD1542" s="74" t="s">
        <v>1522</v>
      </c>
      <c r="DE1542" s="75">
        <v>97081</v>
      </c>
    </row>
    <row r="1543" spans="108:109" ht="12.75" customHeight="1">
      <c r="DD1543" s="74" t="s">
        <v>1523</v>
      </c>
      <c r="DE1543" s="75">
        <v>13225</v>
      </c>
    </row>
    <row r="1544" spans="108:109" ht="12.75" customHeight="1">
      <c r="DD1544" s="74" t="s">
        <v>1524</v>
      </c>
      <c r="DE1544" s="75">
        <v>17189</v>
      </c>
    </row>
    <row r="1545" spans="108:109" ht="12.75" customHeight="1">
      <c r="DD1545" s="74" t="s">
        <v>1525</v>
      </c>
      <c r="DE1545" s="75">
        <v>17190</v>
      </c>
    </row>
    <row r="1546" spans="108:109" ht="12.75" customHeight="1">
      <c r="DD1546" s="74" t="s">
        <v>1526</v>
      </c>
      <c r="DE1546" s="75">
        <v>16218</v>
      </c>
    </row>
    <row r="1547" spans="108:109" ht="12.75" customHeight="1">
      <c r="DD1547" s="74" t="s">
        <v>1527</v>
      </c>
      <c r="DE1547" s="75">
        <v>19109</v>
      </c>
    </row>
    <row r="1548" spans="108:109" ht="12.75" customHeight="1">
      <c r="DD1548" s="74" t="s">
        <v>1528</v>
      </c>
      <c r="DE1548" s="75">
        <v>14070</v>
      </c>
    </row>
    <row r="1549" spans="108:109" ht="12.75" customHeight="1">
      <c r="DD1549" s="74" t="s">
        <v>91</v>
      </c>
      <c r="DE1549" s="75">
        <v>16219</v>
      </c>
    </row>
    <row r="1550" spans="108:109" ht="12.75" customHeight="1">
      <c r="DD1550" s="74" t="s">
        <v>1529</v>
      </c>
      <c r="DE1550" s="75">
        <v>16220</v>
      </c>
    </row>
    <row r="1551" spans="108:109" ht="12.75" customHeight="1">
      <c r="DD1551" s="74" t="s">
        <v>1530</v>
      </c>
      <c r="DE1551" s="75">
        <v>17191</v>
      </c>
    </row>
    <row r="1552" spans="108:109" ht="12.75" customHeight="1">
      <c r="DD1552" s="74" t="s">
        <v>1531</v>
      </c>
      <c r="DE1552" s="75">
        <v>15219</v>
      </c>
    </row>
    <row r="1553" spans="108:109" ht="12.75" customHeight="1">
      <c r="DD1553" s="74" t="s">
        <v>1532</v>
      </c>
      <c r="DE1553" s="75">
        <v>15220</v>
      </c>
    </row>
    <row r="1554" spans="108:109" ht="12.75" customHeight="1">
      <c r="DD1554" s="74" t="s">
        <v>1533</v>
      </c>
      <c r="DE1554" s="75">
        <v>15221</v>
      </c>
    </row>
    <row r="1555" spans="108:109" ht="12.75" customHeight="1">
      <c r="DD1555" s="74" t="s">
        <v>1534</v>
      </c>
      <c r="DE1555" s="75">
        <v>13226</v>
      </c>
    </row>
    <row r="1556" spans="108:109" ht="12.75" customHeight="1">
      <c r="DD1556" s="74" t="s">
        <v>1535</v>
      </c>
      <c r="DE1556" s="75">
        <v>15222</v>
      </c>
    </row>
    <row r="1557" spans="108:109" ht="12.75" customHeight="1">
      <c r="DD1557" s="74" t="s">
        <v>1536</v>
      </c>
      <c r="DE1557" s="75">
        <v>19110</v>
      </c>
    </row>
    <row r="1558" spans="108:109" ht="12.75" customHeight="1">
      <c r="DD1558" s="74" t="s">
        <v>1537</v>
      </c>
      <c r="DE1558" s="75">
        <v>15223</v>
      </c>
    </row>
    <row r="1559" spans="108:109" ht="12.75" customHeight="1">
      <c r="DD1559" s="80" t="s">
        <v>1538</v>
      </c>
      <c r="DE1559" s="75">
        <v>18163</v>
      </c>
    </row>
    <row r="1560" spans="108:109" ht="12.75" customHeight="1">
      <c r="DD1560" s="74" t="s">
        <v>1539</v>
      </c>
      <c r="DE1560" s="75">
        <v>18164</v>
      </c>
    </row>
    <row r="1561" spans="108:109" ht="12.75" customHeight="1">
      <c r="DD1561" s="74" t="s">
        <v>1540</v>
      </c>
      <c r="DE1561" s="75">
        <v>12129</v>
      </c>
    </row>
    <row r="1562" spans="108:109" ht="12.75" customHeight="1">
      <c r="DD1562" s="80" t="s">
        <v>1541</v>
      </c>
      <c r="DE1562" s="75">
        <v>18165</v>
      </c>
    </row>
    <row r="1563" spans="108:109" ht="12.75" customHeight="1">
      <c r="DD1563" s="74" t="s">
        <v>1542</v>
      </c>
      <c r="DE1563" s="75">
        <v>15224</v>
      </c>
    </row>
    <row r="1564" spans="108:109" ht="12.75" customHeight="1">
      <c r="DD1564" s="74" t="s">
        <v>1543</v>
      </c>
      <c r="DE1564" s="75">
        <v>98058</v>
      </c>
    </row>
    <row r="1565" spans="108:109" ht="12.75" customHeight="1">
      <c r="DD1565" s="74" t="s">
        <v>1544</v>
      </c>
      <c r="DE1565" s="75">
        <v>13227</v>
      </c>
    </row>
    <row r="1566" spans="108:109" ht="12.75" customHeight="1">
      <c r="DD1566" s="74" t="s">
        <v>1545</v>
      </c>
      <c r="DE1566" s="75">
        <v>15226</v>
      </c>
    </row>
    <row r="1567" spans="108:109" ht="12.75" customHeight="1">
      <c r="DD1567" s="74" t="s">
        <v>1546</v>
      </c>
      <c r="DE1567" s="75">
        <v>16221</v>
      </c>
    </row>
    <row r="1568" spans="108:109" ht="12.75" customHeight="1">
      <c r="DD1568" s="74" t="s">
        <v>1547</v>
      </c>
      <c r="DE1568" s="75">
        <v>12130</v>
      </c>
    </row>
    <row r="1569" spans="108:109" ht="12.75" customHeight="1">
      <c r="DD1569" s="86" t="s">
        <v>1548</v>
      </c>
      <c r="DE1569" s="87">
        <v>-99846</v>
      </c>
    </row>
    <row r="1570" spans="108:109" ht="12.75" customHeight="1">
      <c r="DD1570" s="86" t="s">
        <v>1549</v>
      </c>
      <c r="DE1570" s="87">
        <v>-99850</v>
      </c>
    </row>
    <row r="1571" spans="108:109" ht="12.75" customHeight="1">
      <c r="DD1571" s="86" t="s">
        <v>1550</v>
      </c>
      <c r="DE1571" s="87">
        <v>-99900</v>
      </c>
    </row>
    <row r="1572" spans="108:109" ht="12.75" customHeight="1">
      <c r="DD1572" s="86" t="s">
        <v>1551</v>
      </c>
      <c r="DE1572" s="87">
        <v>-99845</v>
      </c>
    </row>
    <row r="1573" spans="108:109" ht="12.75" customHeight="1">
      <c r="DD1573" s="86" t="s">
        <v>1552</v>
      </c>
      <c r="DE1573" s="87">
        <v>-99897</v>
      </c>
    </row>
    <row r="1574" spans="108:109" ht="12.75" customHeight="1">
      <c r="DD1574" s="86" t="s">
        <v>1553</v>
      </c>
      <c r="DE1574" s="87">
        <v>-99875</v>
      </c>
    </row>
    <row r="1575" spans="108:109" ht="12.75" customHeight="1">
      <c r="DD1575" s="86" t="s">
        <v>1554</v>
      </c>
      <c r="DE1575" s="87">
        <v>-99855</v>
      </c>
    </row>
    <row r="1576" spans="108:109" ht="12.75" customHeight="1">
      <c r="DD1576" s="86" t="s">
        <v>1555</v>
      </c>
      <c r="DE1576" s="87">
        <v>-99867</v>
      </c>
    </row>
    <row r="1577" spans="108:109" ht="12.75" customHeight="1">
      <c r="DD1577" s="86" t="s">
        <v>1556</v>
      </c>
      <c r="DE1577" s="87">
        <v>-99878</v>
      </c>
    </row>
    <row r="1578" spans="108:109" ht="12.75" customHeight="1">
      <c r="DD1578" s="86" t="s">
        <v>1557</v>
      </c>
      <c r="DE1578" s="87">
        <v>-99847</v>
      </c>
    </row>
    <row r="1579" spans="108:109" ht="12.75" customHeight="1">
      <c r="DD1579" s="86" t="s">
        <v>1558</v>
      </c>
      <c r="DE1579" s="87">
        <v>-99864</v>
      </c>
    </row>
    <row r="1580" spans="108:109" ht="12.75" customHeight="1">
      <c r="DD1580" s="86" t="s">
        <v>1559</v>
      </c>
      <c r="DE1580" s="87">
        <v>-99891</v>
      </c>
    </row>
    <row r="1581" spans="108:109" ht="12.75" customHeight="1">
      <c r="DD1581" s="86" t="s">
        <v>1560</v>
      </c>
      <c r="DE1581" s="87">
        <v>-99871</v>
      </c>
    </row>
    <row r="1582" spans="108:109" ht="12.75" customHeight="1">
      <c r="DD1582" s="86" t="s">
        <v>1561</v>
      </c>
      <c r="DE1582" s="87">
        <v>-99888</v>
      </c>
    </row>
    <row r="1583" spans="108:109" ht="12.75" customHeight="1">
      <c r="DD1583" s="86" t="s">
        <v>1562</v>
      </c>
      <c r="DE1583" s="87">
        <v>-99898</v>
      </c>
    </row>
    <row r="1584" spans="108:109" ht="12.75" customHeight="1">
      <c r="DD1584" s="86" t="s">
        <v>1563</v>
      </c>
      <c r="DE1584" s="87">
        <v>-99883</v>
      </c>
    </row>
    <row r="1585" spans="108:109" ht="12.75" customHeight="1">
      <c r="DD1585" s="86" t="s">
        <v>1564</v>
      </c>
      <c r="DE1585" s="87">
        <v>-99860</v>
      </c>
    </row>
    <row r="1586" spans="108:109" ht="12.75" customHeight="1">
      <c r="DD1586" s="86" t="s">
        <v>1565</v>
      </c>
      <c r="DE1586" s="87">
        <v>-99899</v>
      </c>
    </row>
    <row r="1587" spans="108:109" ht="12.75" customHeight="1">
      <c r="DD1587" s="86" t="s">
        <v>1566</v>
      </c>
      <c r="DE1587" s="87">
        <v>-99854</v>
      </c>
    </row>
    <row r="1588" spans="108:109" ht="12.75" customHeight="1">
      <c r="DD1588" s="86" t="s">
        <v>1567</v>
      </c>
      <c r="DE1588" s="87">
        <v>-99886</v>
      </c>
    </row>
    <row r="1589" spans="108:109" ht="12.75" customHeight="1">
      <c r="DD1589" s="86" t="s">
        <v>1568</v>
      </c>
      <c r="DE1589" s="87">
        <v>-99877</v>
      </c>
    </row>
    <row r="1590" spans="108:109" ht="12.75" customHeight="1">
      <c r="DD1590" s="86" t="s">
        <v>1569</v>
      </c>
      <c r="DE1590" s="87">
        <v>-99836</v>
      </c>
    </row>
    <row r="1591" spans="108:109" ht="12.75" customHeight="1">
      <c r="DD1591" s="86" t="s">
        <v>1570</v>
      </c>
      <c r="DE1591" s="87">
        <v>-99876</v>
      </c>
    </row>
    <row r="1592" spans="108:109" ht="12.75" customHeight="1">
      <c r="DD1592" s="86" t="s">
        <v>1571</v>
      </c>
      <c r="DE1592" s="87">
        <v>-99857</v>
      </c>
    </row>
    <row r="1593" spans="108:109" ht="12.75" customHeight="1">
      <c r="DD1593" s="86" t="s">
        <v>1572</v>
      </c>
      <c r="DE1593" s="87">
        <v>-99842</v>
      </c>
    </row>
    <row r="1594" spans="108:109" ht="12.75" customHeight="1">
      <c r="DD1594" s="86" t="s">
        <v>1573</v>
      </c>
      <c r="DE1594" s="87">
        <v>-99837</v>
      </c>
    </row>
    <row r="1595" spans="108:109" ht="12.75" customHeight="1">
      <c r="DD1595" s="86" t="s">
        <v>1574</v>
      </c>
      <c r="DE1595" s="87">
        <v>-99866</v>
      </c>
    </row>
    <row r="1596" spans="108:109" ht="12.75" customHeight="1">
      <c r="DD1596" s="86" t="s">
        <v>1575</v>
      </c>
      <c r="DE1596" s="87">
        <v>-99848</v>
      </c>
    </row>
    <row r="1597" spans="108:109" ht="12.75" customHeight="1">
      <c r="DD1597" s="86" t="s">
        <v>1576</v>
      </c>
      <c r="DE1597" s="87">
        <v>-99862</v>
      </c>
    </row>
    <row r="1598" spans="108:109" ht="12.75" customHeight="1">
      <c r="DD1598" s="86" t="s">
        <v>1577</v>
      </c>
      <c r="DE1598" s="87">
        <v>-99890</v>
      </c>
    </row>
    <row r="1599" spans="108:109" ht="12.75" customHeight="1">
      <c r="DD1599" s="86" t="s">
        <v>1578</v>
      </c>
      <c r="DE1599" s="87">
        <v>-99880</v>
      </c>
    </row>
    <row r="1600" spans="108:109" ht="12.75" customHeight="1">
      <c r="DD1600" s="86" t="s">
        <v>1579</v>
      </c>
      <c r="DE1600" s="87">
        <v>-99873</v>
      </c>
    </row>
    <row r="1601" spans="108:109" ht="12.75" customHeight="1">
      <c r="DD1601" s="86" t="s">
        <v>1580</v>
      </c>
      <c r="DE1601" s="87">
        <v>-99870</v>
      </c>
    </row>
    <row r="1602" spans="108:109" ht="12.75" customHeight="1">
      <c r="DD1602" s="86" t="s">
        <v>1581</v>
      </c>
      <c r="DE1602" s="87">
        <v>-99869</v>
      </c>
    </row>
    <row r="1603" spans="108:109" ht="12.75" customHeight="1">
      <c r="DD1603" s="86" t="s">
        <v>1582</v>
      </c>
      <c r="DE1603" s="87">
        <v>-99872</v>
      </c>
    </row>
    <row r="1604" spans="108:109" ht="12.75" customHeight="1">
      <c r="DD1604" s="86" t="s">
        <v>1583</v>
      </c>
      <c r="DE1604" s="87">
        <v>-99839</v>
      </c>
    </row>
    <row r="1605" spans="108:109" ht="12.75" customHeight="1">
      <c r="DD1605" s="86" t="s">
        <v>1584</v>
      </c>
      <c r="DE1605" s="87">
        <v>-99844</v>
      </c>
    </row>
    <row r="1606" spans="108:109" ht="12.75" customHeight="1">
      <c r="DD1606" s="86" t="s">
        <v>1585</v>
      </c>
      <c r="DE1606" s="87">
        <v>-99841</v>
      </c>
    </row>
    <row r="1607" spans="108:109" ht="12.75" customHeight="1">
      <c r="DD1607" s="86" t="s">
        <v>1586</v>
      </c>
      <c r="DE1607" s="87">
        <v>-99892</v>
      </c>
    </row>
    <row r="1608" spans="108:109" ht="12.75" customHeight="1">
      <c r="DD1608" s="86" t="s">
        <v>1587</v>
      </c>
      <c r="DE1608" s="87">
        <v>-99874</v>
      </c>
    </row>
    <row r="1609" spans="108:109" ht="12.75" customHeight="1">
      <c r="DD1609" s="86" t="s">
        <v>1588</v>
      </c>
      <c r="DE1609" s="87">
        <v>-99856</v>
      </c>
    </row>
    <row r="1610" spans="108:109" ht="12.75" customHeight="1">
      <c r="DD1610" s="86" t="s">
        <v>1589</v>
      </c>
      <c r="DE1610" s="87">
        <v>-99999</v>
      </c>
    </row>
    <row r="1611" spans="108:109" ht="12.75" customHeight="1">
      <c r="DD1611" s="86" t="s">
        <v>1590</v>
      </c>
      <c r="DE1611" s="87">
        <v>-99861</v>
      </c>
    </row>
    <row r="1612" spans="108:109" ht="12.75" customHeight="1">
      <c r="DD1612" s="86" t="s">
        <v>1591</v>
      </c>
      <c r="DE1612" s="87">
        <v>-99840</v>
      </c>
    </row>
    <row r="1613" spans="108:109" ht="12.75" customHeight="1">
      <c r="DD1613" s="86" t="s">
        <v>1592</v>
      </c>
      <c r="DE1613" s="87">
        <v>-99865</v>
      </c>
    </row>
    <row r="1614" spans="108:109" ht="12.75" customHeight="1">
      <c r="DD1614" s="86" t="s">
        <v>1593</v>
      </c>
      <c r="DE1614" s="87">
        <v>-99868</v>
      </c>
    </row>
    <row r="1615" spans="108:109" ht="12.75" customHeight="1">
      <c r="DD1615" s="86" t="s">
        <v>1594</v>
      </c>
      <c r="DE1615" s="87">
        <v>-99838</v>
      </c>
    </row>
    <row r="1616" spans="108:109" ht="12.75" customHeight="1">
      <c r="DD1616" s="86" t="s">
        <v>1595</v>
      </c>
      <c r="DE1616" s="87">
        <v>-99887</v>
      </c>
    </row>
    <row r="1617" spans="108:109" ht="12.75" customHeight="1">
      <c r="DD1617" s="86" t="s">
        <v>1596</v>
      </c>
      <c r="DE1617" s="87">
        <v>-99889</v>
      </c>
    </row>
    <row r="1618" spans="108:109" ht="12.75" customHeight="1">
      <c r="DD1618" s="86" t="s">
        <v>1597</v>
      </c>
      <c r="DE1618" s="87">
        <v>-99849</v>
      </c>
    </row>
    <row r="1619" spans="108:109" ht="12.75" customHeight="1">
      <c r="DD1619" s="86" t="s">
        <v>1598</v>
      </c>
      <c r="DE1619" s="87">
        <v>-99863</v>
      </c>
    </row>
    <row r="1620" spans="108:109" ht="12.75" customHeight="1">
      <c r="DD1620" s="86" t="s">
        <v>1599</v>
      </c>
      <c r="DE1620" s="87">
        <v>-99853</v>
      </c>
    </row>
    <row r="1621" spans="108:109" ht="12.75" customHeight="1">
      <c r="DD1621" s="86" t="s">
        <v>1600</v>
      </c>
      <c r="DE1621" s="87">
        <v>-99835</v>
      </c>
    </row>
    <row r="1622" spans="108:109" ht="12.75" customHeight="1">
      <c r="DD1622" s="86" t="s">
        <v>1601</v>
      </c>
      <c r="DE1622" s="87">
        <v>-99852</v>
      </c>
    </row>
    <row r="1623" spans="108:109" ht="12.75" customHeight="1">
      <c r="DD1623" s="86" t="s">
        <v>1602</v>
      </c>
      <c r="DE1623" s="87">
        <v>-99894</v>
      </c>
    </row>
    <row r="1624" spans="108:109" ht="12.75" customHeight="1">
      <c r="DD1624" s="86" t="s">
        <v>1603</v>
      </c>
      <c r="DE1624" s="87">
        <v>-99884</v>
      </c>
    </row>
    <row r="1625" spans="108:109" ht="12.75" customHeight="1">
      <c r="DD1625" s="86" t="s">
        <v>1604</v>
      </c>
      <c r="DE1625" s="87">
        <v>-99879</v>
      </c>
    </row>
    <row r="1626" spans="108:109" ht="12.75" customHeight="1">
      <c r="DD1626" s="86" t="s">
        <v>1605</v>
      </c>
      <c r="DE1626" s="87">
        <v>-99901</v>
      </c>
    </row>
    <row r="1627" spans="108:109" ht="12.75" customHeight="1">
      <c r="DD1627" s="86" t="s">
        <v>1606</v>
      </c>
      <c r="DE1627" s="87">
        <v>-99859</v>
      </c>
    </row>
    <row r="1628" spans="108:109" ht="12.75" customHeight="1">
      <c r="DD1628" s="86" t="s">
        <v>1607</v>
      </c>
      <c r="DE1628" s="87">
        <v>-99885</v>
      </c>
    </row>
    <row r="1629" spans="108:109" ht="12.75" customHeight="1">
      <c r="DD1629" s="86" t="s">
        <v>1608</v>
      </c>
      <c r="DE1629" s="87">
        <v>-99893</v>
      </c>
    </row>
    <row r="1630" spans="108:109" ht="12.75" customHeight="1">
      <c r="DD1630" s="86" t="s">
        <v>1609</v>
      </c>
      <c r="DE1630" s="87">
        <v>-99882</v>
      </c>
    </row>
    <row r="1631" spans="108:109" ht="12.75" customHeight="1">
      <c r="DD1631" s="86" t="s">
        <v>1610</v>
      </c>
      <c r="DE1631" s="87">
        <v>-99895</v>
      </c>
    </row>
    <row r="1632" spans="108:109" ht="12.75" customHeight="1">
      <c r="DD1632" s="86" t="s">
        <v>1611</v>
      </c>
      <c r="DE1632" s="87">
        <v>-99881</v>
      </c>
    </row>
    <row r="1633" spans="108:109" ht="12.75" customHeight="1">
      <c r="DD1633" s="86" t="s">
        <v>1612</v>
      </c>
      <c r="DE1633" s="87">
        <v>-99851</v>
      </c>
    </row>
    <row r="1634" spans="108:109" ht="12.75" customHeight="1">
      <c r="DD1634" s="86" t="s">
        <v>1613</v>
      </c>
      <c r="DE1634" s="87">
        <v>-99843</v>
      </c>
    </row>
    <row r="1635" spans="108:109" ht="12.75" customHeight="1">
      <c r="DD1635" s="86" t="s">
        <v>1614</v>
      </c>
      <c r="DE1635" s="87">
        <v>-99896</v>
      </c>
    </row>
    <row r="1636" spans="108:109" ht="12.75" customHeight="1">
      <c r="DD1636" s="86" t="s">
        <v>1615</v>
      </c>
      <c r="DE1636" s="87">
        <v>-99858</v>
      </c>
    </row>
    <row r="1637" spans="108:109" ht="12.75" customHeight="1">
      <c r="DD1637" s="74" t="s">
        <v>1616</v>
      </c>
      <c r="DE1637" s="75">
        <v>13228</v>
      </c>
    </row>
    <row r="1638" spans="108:109" ht="12.75" customHeight="1">
      <c r="DD1638" s="74" t="s">
        <v>1617</v>
      </c>
      <c r="DE1638" s="75">
        <v>17192</v>
      </c>
    </row>
    <row r="1639" spans="108:109" ht="12.75" customHeight="1">
      <c r="DD1639" s="74" t="s">
        <v>1618</v>
      </c>
      <c r="DE1639" s="75">
        <v>16222</v>
      </c>
    </row>
    <row r="1640" spans="108:109" ht="12.75" customHeight="1">
      <c r="DD1640" s="74" t="s">
        <v>1619</v>
      </c>
      <c r="DE1640" s="75">
        <v>15227</v>
      </c>
    </row>
    <row r="1641" spans="108:109" ht="12.75" customHeight="1">
      <c r="DD1641" s="74" t="s">
        <v>1620</v>
      </c>
      <c r="DE1641" s="75">
        <v>19111</v>
      </c>
    </row>
    <row r="1642" spans="108:109" ht="12.75" customHeight="1">
      <c r="DD1642" s="74" t="s">
        <v>1621</v>
      </c>
      <c r="DE1642" s="75">
        <v>19112</v>
      </c>
    </row>
    <row r="1643" spans="108:109" ht="12.75" customHeight="1">
      <c r="DD1643" s="74" t="s">
        <v>1622</v>
      </c>
      <c r="DE1643" s="75">
        <v>18166</v>
      </c>
    </row>
    <row r="1644" spans="108:109" ht="12.75" customHeight="1">
      <c r="DD1644" s="74" t="s">
        <v>1623</v>
      </c>
      <c r="DE1644" s="75">
        <v>14074</v>
      </c>
    </row>
    <row r="1645" spans="108:109" ht="12.75" customHeight="1">
      <c r="DD1645" s="74" t="s">
        <v>1624</v>
      </c>
      <c r="DE1645" s="75">
        <v>13233</v>
      </c>
    </row>
    <row r="1646" spans="108:109" ht="12.75" customHeight="1">
      <c r="DD1646" s="74" t="s">
        <v>1625</v>
      </c>
      <c r="DE1646" s="75">
        <v>16223</v>
      </c>
    </row>
    <row r="1647" spans="108:109" ht="12.75" customHeight="1">
      <c r="DD1647" s="74" t="s">
        <v>1626</v>
      </c>
      <c r="DE1647" s="75">
        <v>16224</v>
      </c>
    </row>
    <row r="1648" spans="108:109" ht="12.75" customHeight="1">
      <c r="DD1648" s="74" t="s">
        <v>1627</v>
      </c>
      <c r="DE1648" s="75">
        <v>13229</v>
      </c>
    </row>
    <row r="1649" spans="108:109" ht="12.75" customHeight="1">
      <c r="DD1649" s="74" t="s">
        <v>1628</v>
      </c>
      <c r="DE1649" s="75">
        <v>14071</v>
      </c>
    </row>
    <row r="1650" spans="108:109" ht="12.75" customHeight="1">
      <c r="DD1650" s="74" t="s">
        <v>1629</v>
      </c>
      <c r="DE1650" s="75">
        <v>14072</v>
      </c>
    </row>
    <row r="1651" spans="108:109" ht="12.75" customHeight="1">
      <c r="DD1651" s="74" t="s">
        <v>1630</v>
      </c>
      <c r="DE1651" s="75">
        <v>18167</v>
      </c>
    </row>
    <row r="1652" spans="108:109" ht="12.75" customHeight="1">
      <c r="DD1652" s="74" t="s">
        <v>1631</v>
      </c>
      <c r="DE1652" s="75">
        <v>98059</v>
      </c>
    </row>
    <row r="1653" spans="108:109" ht="12.75" customHeight="1">
      <c r="DD1653" s="74" t="s">
        <v>1632</v>
      </c>
      <c r="DE1653" s="75">
        <v>14073</v>
      </c>
    </row>
    <row r="1654" spans="108:109" ht="12.75" customHeight="1">
      <c r="DD1654" s="74" t="s">
        <v>1633</v>
      </c>
      <c r="DE1654" s="75">
        <v>12131</v>
      </c>
    </row>
    <row r="1655" spans="108:109" ht="12.75" customHeight="1">
      <c r="DD1655" s="74" t="s">
        <v>1634</v>
      </c>
      <c r="DE1655" s="75">
        <v>16225</v>
      </c>
    </row>
    <row r="1656" spans="108:109" ht="12.75" customHeight="1">
      <c r="DD1656" s="74" t="s">
        <v>1635</v>
      </c>
      <c r="DE1656" s="75">
        <v>97082</v>
      </c>
    </row>
    <row r="1657" spans="108:109" ht="12.75" customHeight="1">
      <c r="DD1657" s="74" t="s">
        <v>1636</v>
      </c>
      <c r="DE1657" s="75">
        <v>18168</v>
      </c>
    </row>
    <row r="1658" spans="108:109" ht="12.75" customHeight="1">
      <c r="DD1658" s="74" t="s">
        <v>1637</v>
      </c>
      <c r="DE1658" s="75">
        <v>18169</v>
      </c>
    </row>
    <row r="1659" spans="108:109" ht="12.75" customHeight="1">
      <c r="DD1659" s="74" t="s">
        <v>1638</v>
      </c>
      <c r="DE1659" s="75">
        <v>16226</v>
      </c>
    </row>
    <row r="1660" spans="108:109" ht="12.75" customHeight="1">
      <c r="DD1660" s="74" t="s">
        <v>1639</v>
      </c>
      <c r="DE1660" s="75">
        <v>17193</v>
      </c>
    </row>
    <row r="1661" spans="108:109" ht="12.75" customHeight="1">
      <c r="DD1661" s="74" t="s">
        <v>1640</v>
      </c>
      <c r="DE1661" s="75">
        <v>97083</v>
      </c>
    </row>
    <row r="1662" spans="108:109" ht="12.75" customHeight="1">
      <c r="DD1662" s="74" t="s">
        <v>1641</v>
      </c>
      <c r="DE1662" s="75">
        <v>13232</v>
      </c>
    </row>
    <row r="1663" spans="108:109" ht="12.75" customHeight="1">
      <c r="DD1663" s="74" t="s">
        <v>1642</v>
      </c>
      <c r="DE1663" s="75">
        <v>16227</v>
      </c>
    </row>
    <row r="1664" spans="108:109" ht="12.75" customHeight="1">
      <c r="DD1664" s="74" t="s">
        <v>1643</v>
      </c>
      <c r="DE1664" s="75">
        <v>16228</v>
      </c>
    </row>
    <row r="1665" spans="108:109" ht="12.75" customHeight="1">
      <c r="DD1665" s="74" t="s">
        <v>1644</v>
      </c>
      <c r="DE1665" s="75">
        <v>13234</v>
      </c>
    </row>
    <row r="1666" spans="108:109" ht="12.75" customHeight="1">
      <c r="DD1666" s="74" t="s">
        <v>1645</v>
      </c>
      <c r="DE1666" s="75">
        <v>16229</v>
      </c>
    </row>
    <row r="1667" spans="108:109" ht="12.75" customHeight="1">
      <c r="DD1667" s="74" t="s">
        <v>1646</v>
      </c>
      <c r="DE1667" s="75">
        <v>18170</v>
      </c>
    </row>
    <row r="1668" spans="108:109" ht="12.75" customHeight="1">
      <c r="DD1668" s="74" t="s">
        <v>1647</v>
      </c>
      <c r="DE1668" s="75">
        <v>17194</v>
      </c>
    </row>
    <row r="1669" spans="108:109" ht="12.75" customHeight="1">
      <c r="DD1669" s="74" t="s">
        <v>1648</v>
      </c>
      <c r="DE1669" s="75">
        <v>15249</v>
      </c>
    </row>
    <row r="1670" spans="108:109" ht="12.75" customHeight="1">
      <c r="DD1670" s="74" t="s">
        <v>1649</v>
      </c>
      <c r="DE1670" s="75">
        <v>15229</v>
      </c>
    </row>
    <row r="1671" spans="108:109" ht="12.75" customHeight="1">
      <c r="DD1671" s="74" t="s">
        <v>1650</v>
      </c>
      <c r="DE1671" s="75">
        <v>15230</v>
      </c>
    </row>
    <row r="1672" spans="108:109" ht="12.75" customHeight="1">
      <c r="DD1672" s="74" t="s">
        <v>1651</v>
      </c>
      <c r="DE1672" s="75">
        <v>12132</v>
      </c>
    </row>
    <row r="1673" spans="108:109" ht="12.75" customHeight="1">
      <c r="DD1673" s="74" t="s">
        <v>1652</v>
      </c>
      <c r="DE1673" s="75">
        <v>15231</v>
      </c>
    </row>
    <row r="1674" spans="108:109" ht="12.75" customHeight="1">
      <c r="DD1674" s="74" t="s">
        <v>1653</v>
      </c>
      <c r="DE1674" s="75">
        <v>97084</v>
      </c>
    </row>
    <row r="1675" spans="108:109" ht="12.75" customHeight="1">
      <c r="DD1675" s="74" t="s">
        <v>110</v>
      </c>
      <c r="DE1675" s="75">
        <v>12133</v>
      </c>
    </row>
    <row r="1676" spans="108:109" ht="12.75" customHeight="1">
      <c r="DD1676" s="74" t="s">
        <v>1654</v>
      </c>
      <c r="DE1676" s="75">
        <v>18171</v>
      </c>
    </row>
    <row r="1677" spans="108:109" ht="12.75" customHeight="1">
      <c r="DD1677" s="74" t="s">
        <v>1655</v>
      </c>
      <c r="DE1677" s="75">
        <v>15232</v>
      </c>
    </row>
    <row r="1678" spans="108:109" ht="12.75" customHeight="1">
      <c r="DD1678" s="74" t="s">
        <v>1656</v>
      </c>
      <c r="DE1678" s="75">
        <v>12134</v>
      </c>
    </row>
    <row r="1679" spans="108:109" ht="12.75" customHeight="1">
      <c r="DD1679" s="74" t="s">
        <v>1657</v>
      </c>
      <c r="DE1679" s="75">
        <v>12135</v>
      </c>
    </row>
    <row r="1680" spans="108:109" ht="12.75" customHeight="1">
      <c r="DD1680" s="74" t="s">
        <v>1658</v>
      </c>
      <c r="DE1680" s="75">
        <v>16230</v>
      </c>
    </row>
    <row r="1681" spans="108:109" ht="12.75" customHeight="1">
      <c r="DD1681" s="74" t="s">
        <v>1659</v>
      </c>
      <c r="DE1681" s="75">
        <v>15233</v>
      </c>
    </row>
    <row r="1682" spans="108:109" ht="12.75" customHeight="1">
      <c r="DD1682" s="74" t="s">
        <v>1660</v>
      </c>
      <c r="DE1682" s="75">
        <v>13236</v>
      </c>
    </row>
    <row r="1683" spans="108:109" ht="12.75" customHeight="1">
      <c r="DD1683" s="74" t="s">
        <v>1661</v>
      </c>
      <c r="DE1683" s="75">
        <v>18172</v>
      </c>
    </row>
    <row r="1684" spans="108:109" ht="12.75" customHeight="1">
      <c r="DD1684" s="80" t="s">
        <v>1662</v>
      </c>
      <c r="DE1684" s="75">
        <v>18173</v>
      </c>
    </row>
    <row r="1685" spans="108:109" ht="12.75" customHeight="1">
      <c r="DD1685" s="74" t="s">
        <v>1663</v>
      </c>
      <c r="DE1685" s="75">
        <v>97085</v>
      </c>
    </row>
    <row r="1686" spans="108:109" ht="12.75" customHeight="1">
      <c r="DD1686" s="74" t="s">
        <v>1664</v>
      </c>
      <c r="DE1686" s="75">
        <v>12136</v>
      </c>
    </row>
    <row r="1687" spans="108:109" ht="12.75" customHeight="1">
      <c r="DD1687" s="74" t="s">
        <v>1665</v>
      </c>
      <c r="DE1687" s="75">
        <v>12137</v>
      </c>
    </row>
    <row r="1688" spans="108:109" ht="12.75" customHeight="1">
      <c r="DD1688" s="74" t="s">
        <v>1666</v>
      </c>
      <c r="DE1688" s="75">
        <v>13238</v>
      </c>
    </row>
    <row r="1689" spans="108:109" ht="12.75" customHeight="1">
      <c r="DD1689" s="74" t="s">
        <v>1667</v>
      </c>
      <c r="DE1689" s="75">
        <v>15234</v>
      </c>
    </row>
    <row r="1690" spans="108:109" ht="12.75" customHeight="1">
      <c r="DD1690" s="74" t="s">
        <v>1668</v>
      </c>
      <c r="DE1690" s="75">
        <v>13239</v>
      </c>
    </row>
    <row r="1691" spans="108:109" ht="12.75" customHeight="1">
      <c r="DD1691" s="74" t="s">
        <v>1669</v>
      </c>
      <c r="DE1691" s="75">
        <v>14075</v>
      </c>
    </row>
    <row r="1692" spans="108:109" ht="12.75" customHeight="1">
      <c r="DD1692" s="74" t="s">
        <v>1670</v>
      </c>
      <c r="DE1692" s="75">
        <v>97086</v>
      </c>
    </row>
    <row r="1693" spans="108:109" ht="12.75" customHeight="1">
      <c r="DD1693" s="74" t="s">
        <v>1671</v>
      </c>
      <c r="DE1693" s="75">
        <v>16232</v>
      </c>
    </row>
    <row r="1694" spans="108:109" ht="12.75" customHeight="1">
      <c r="DD1694" s="74" t="s">
        <v>1672</v>
      </c>
      <c r="DE1694" s="75">
        <v>16233</v>
      </c>
    </row>
    <row r="1695" spans="108:109" ht="12.75" customHeight="1">
      <c r="DD1695" s="74" t="s">
        <v>1673</v>
      </c>
      <c r="DE1695" s="75">
        <v>97087</v>
      </c>
    </row>
    <row r="1696" spans="108:109" ht="12.75" customHeight="1">
      <c r="DD1696" s="74" t="s">
        <v>1674</v>
      </c>
      <c r="DE1696" s="75">
        <v>97088</v>
      </c>
    </row>
    <row r="1697" spans="108:109" ht="12.75" customHeight="1">
      <c r="DD1697" s="74" t="s">
        <v>1675</v>
      </c>
      <c r="DE1697" s="75">
        <v>12138</v>
      </c>
    </row>
    <row r="1698" spans="108:109" ht="12.75" customHeight="1">
      <c r="DD1698" s="74" t="s">
        <v>1676</v>
      </c>
      <c r="DE1698" s="75">
        <v>15235</v>
      </c>
    </row>
    <row r="1699" spans="108:109" ht="12.75" customHeight="1">
      <c r="DD1699" s="74" t="s">
        <v>1677</v>
      </c>
      <c r="DE1699" s="75">
        <v>15236</v>
      </c>
    </row>
    <row r="1700" spans="108:109" ht="12.75" customHeight="1">
      <c r="DD1700" s="74" t="s">
        <v>1678</v>
      </c>
      <c r="DE1700" s="75">
        <v>17195</v>
      </c>
    </row>
    <row r="1701" spans="108:109" ht="12.75" customHeight="1">
      <c r="DD1701" s="74" t="s">
        <v>1679</v>
      </c>
      <c r="DE1701" s="75">
        <v>17196</v>
      </c>
    </row>
    <row r="1702" spans="108:109" ht="12.75" customHeight="1">
      <c r="DD1702" s="74" t="s">
        <v>1680</v>
      </c>
      <c r="DE1702" s="75">
        <v>18174</v>
      </c>
    </row>
    <row r="1703" spans="108:109" ht="12.75" customHeight="1">
      <c r="DD1703" s="74" t="s">
        <v>1681</v>
      </c>
      <c r="DE1703" s="75">
        <v>18175</v>
      </c>
    </row>
    <row r="1704" spans="108:109" ht="12.75" customHeight="1">
      <c r="DD1704" s="74" t="s">
        <v>1682</v>
      </c>
      <c r="DE1704" s="75">
        <v>13242</v>
      </c>
    </row>
    <row r="1705" spans="108:109" ht="12.75" customHeight="1">
      <c r="DD1705" s="74" t="s">
        <v>1683</v>
      </c>
      <c r="DE1705" s="75">
        <v>16234</v>
      </c>
    </row>
    <row r="1706" spans="108:109" ht="12.75" customHeight="1">
      <c r="DD1706" s="74" t="s">
        <v>1684</v>
      </c>
      <c r="DE1706" s="75">
        <v>14076</v>
      </c>
    </row>
    <row r="1707" spans="108:109" ht="12.75" customHeight="1">
      <c r="DD1707" s="74" t="s">
        <v>1685</v>
      </c>
      <c r="DE1707" s="75">
        <v>19113</v>
      </c>
    </row>
    <row r="1708" spans="108:109" ht="12.75" customHeight="1">
      <c r="DD1708" s="74" t="s">
        <v>1686</v>
      </c>
      <c r="DE1708" s="75">
        <v>17197</v>
      </c>
    </row>
    <row r="1709" spans="108:109" ht="12.75" customHeight="1">
      <c r="DD1709" s="74" t="s">
        <v>1687</v>
      </c>
      <c r="DE1709" s="75">
        <v>97089</v>
      </c>
    </row>
    <row r="1710" spans="108:109" ht="12.75" customHeight="1">
      <c r="DD1710" s="74" t="s">
        <v>1688</v>
      </c>
      <c r="DE1710" s="75">
        <v>17198</v>
      </c>
    </row>
    <row r="1711" spans="108:109" ht="12.75" customHeight="1">
      <c r="DD1711" s="74" t="s">
        <v>173</v>
      </c>
      <c r="DE1711" s="75">
        <v>20066</v>
      </c>
    </row>
    <row r="1712" spans="108:109" ht="12.75" customHeight="1">
      <c r="DD1712" s="74" t="s">
        <v>1689</v>
      </c>
      <c r="DE1712" s="75">
        <v>16235</v>
      </c>
    </row>
    <row r="1713" spans="108:109" ht="12.75" customHeight="1">
      <c r="DD1713" s="80" t="s">
        <v>1690</v>
      </c>
      <c r="DE1713" s="75">
        <v>18176</v>
      </c>
    </row>
    <row r="1714" spans="108:109" ht="12.75" customHeight="1">
      <c r="DD1714" s="74" t="s">
        <v>1691</v>
      </c>
      <c r="DE1714" s="75">
        <v>97090</v>
      </c>
    </row>
    <row r="1715" spans="108:109" ht="12.75" customHeight="1">
      <c r="DD1715" s="74" t="s">
        <v>1692</v>
      </c>
      <c r="DE1715" s="75">
        <v>16236</v>
      </c>
    </row>
    <row r="1716" spans="108:109" ht="12.75" customHeight="1">
      <c r="DD1716" s="74" t="s">
        <v>231</v>
      </c>
      <c r="DE1716" s="75">
        <v>18177</v>
      </c>
    </row>
    <row r="1717" spans="108:109" ht="12.75" customHeight="1">
      <c r="DD1717" s="74" t="s">
        <v>1693</v>
      </c>
      <c r="DE1717" s="75">
        <v>12139</v>
      </c>
    </row>
    <row r="1718" spans="108:109" ht="12.75" customHeight="1">
      <c r="DD1718" s="74" t="s">
        <v>1694</v>
      </c>
      <c r="DE1718" s="75">
        <v>15237</v>
      </c>
    </row>
    <row r="1719" spans="108:109" ht="12.75" customHeight="1">
      <c r="DD1719" s="74" t="s">
        <v>1695</v>
      </c>
      <c r="DE1719" s="75">
        <v>16237</v>
      </c>
    </row>
    <row r="1720" spans="108:109" ht="12.75" customHeight="1">
      <c r="DD1720" s="74" t="s">
        <v>1696</v>
      </c>
      <c r="DE1720" s="75">
        <v>18178</v>
      </c>
    </row>
    <row r="1721" spans="108:109" ht="12.75" customHeight="1">
      <c r="DD1721" s="74" t="s">
        <v>1697</v>
      </c>
      <c r="DE1721" s="75">
        <v>17199</v>
      </c>
    </row>
    <row r="1722" spans="108:109" ht="12.75" customHeight="1">
      <c r="DD1722" s="74" t="s">
        <v>1698</v>
      </c>
      <c r="DE1722" s="75">
        <v>15248</v>
      </c>
    </row>
    <row r="1723" spans="108:109" ht="12.75" customHeight="1">
      <c r="DD1723" s="74" t="s">
        <v>1699</v>
      </c>
      <c r="DE1723" s="75">
        <v>16238</v>
      </c>
    </row>
    <row r="1724" spans="108:109" ht="12.75" customHeight="1">
      <c r="DD1724" s="74" t="s">
        <v>1700</v>
      </c>
      <c r="DE1724" s="75">
        <v>16239</v>
      </c>
    </row>
    <row r="1725" spans="108:109" ht="12.75" customHeight="1">
      <c r="DD1725" s="74" t="s">
        <v>1701</v>
      </c>
      <c r="DE1725" s="75">
        <v>14077</v>
      </c>
    </row>
    <row r="1726" spans="108:109" ht="12.75" customHeight="1">
      <c r="DD1726" s="74" t="s">
        <v>1702</v>
      </c>
      <c r="DE1726" s="75">
        <v>16240</v>
      </c>
    </row>
    <row r="1727" spans="108:109" ht="12.75" customHeight="1">
      <c r="DD1727" s="74" t="s">
        <v>1703</v>
      </c>
      <c r="DE1727" s="75">
        <v>14078</v>
      </c>
    </row>
    <row r="1728" spans="108:109" ht="12.75" customHeight="1">
      <c r="DD1728" s="74" t="s">
        <v>1704</v>
      </c>
      <c r="DE1728" s="75">
        <v>16241</v>
      </c>
    </row>
    <row r="1729" spans="108:109" ht="12.75" customHeight="1">
      <c r="DD1729" s="74" t="s">
        <v>1705</v>
      </c>
      <c r="DE1729" s="75">
        <v>13245</v>
      </c>
    </row>
    <row r="1730" spans="108:109" ht="12.75" customHeight="1">
      <c r="DD1730" s="74" t="s">
        <v>1706</v>
      </c>
      <c r="DE1730" s="75">
        <v>20067</v>
      </c>
    </row>
    <row r="1731" spans="108:109" ht="12.75" customHeight="1">
      <c r="DD1731" s="74" t="s">
        <v>1707</v>
      </c>
      <c r="DE1731" s="75">
        <v>17200</v>
      </c>
    </row>
    <row r="1732" spans="108:109" ht="12.75" customHeight="1">
      <c r="DD1732" s="80" t="s">
        <v>1708</v>
      </c>
      <c r="DE1732" s="75">
        <v>18179</v>
      </c>
    </row>
    <row r="1733" spans="108:109" ht="12.75" customHeight="1">
      <c r="DD1733" s="74" t="s">
        <v>1709</v>
      </c>
      <c r="DE1733" s="75">
        <v>98060</v>
      </c>
    </row>
    <row r="1734" spans="108:109" ht="12.75" customHeight="1">
      <c r="DD1734" s="74" t="s">
        <v>1710</v>
      </c>
      <c r="DE1734" s="75">
        <v>18180</v>
      </c>
    </row>
    <row r="1735" spans="108:109" ht="12.75" customHeight="1">
      <c r="DD1735" s="74" t="s">
        <v>1711</v>
      </c>
      <c r="DE1735" s="75">
        <v>17201</v>
      </c>
    </row>
    <row r="1736" spans="108:109" ht="12.75" customHeight="1">
      <c r="DD1736" s="74" t="s">
        <v>1712</v>
      </c>
      <c r="DE1736" s="75">
        <v>15239</v>
      </c>
    </row>
    <row r="1737" spans="108:109" ht="12.75" customHeight="1">
      <c r="DD1737" s="74" t="s">
        <v>1713</v>
      </c>
      <c r="DE1737" s="75">
        <v>20068</v>
      </c>
    </row>
    <row r="1738" spans="108:109" ht="12.75" customHeight="1">
      <c r="DD1738" s="74" t="s">
        <v>1714</v>
      </c>
      <c r="DE1738" s="75">
        <v>16242</v>
      </c>
    </row>
    <row r="1739" spans="108:109" ht="12.75" customHeight="1">
      <c r="DD1739" s="74" t="s">
        <v>1715</v>
      </c>
      <c r="DE1739" s="75">
        <v>16243</v>
      </c>
    </row>
    <row r="1740" spans="108:109" ht="12.75" customHeight="1">
      <c r="DD1740" s="74" t="s">
        <v>216</v>
      </c>
      <c r="DE1740" s="75">
        <v>15241</v>
      </c>
    </row>
    <row r="1741" spans="108:109" ht="12.75" customHeight="1">
      <c r="DD1741" s="74" t="s">
        <v>1716</v>
      </c>
      <c r="DE1741" s="75">
        <v>15242</v>
      </c>
    </row>
    <row r="1742" spans="108:109" ht="12.75" customHeight="1">
      <c r="DD1742" s="74" t="s">
        <v>1717</v>
      </c>
      <c r="DE1742" s="75">
        <v>17202</v>
      </c>
    </row>
    <row r="1743" spans="108:109" ht="12.75" customHeight="1">
      <c r="DD1743" s="74" t="s">
        <v>1718</v>
      </c>
      <c r="DE1743" s="75">
        <v>20069</v>
      </c>
    </row>
    <row r="1744" spans="108:109" ht="12.75" customHeight="1">
      <c r="DD1744" s="74" t="s">
        <v>1719</v>
      </c>
      <c r="DE1744" s="75">
        <v>17203</v>
      </c>
    </row>
    <row r="1745" spans="108:109" ht="12.75" customHeight="1">
      <c r="DD1745" s="74" t="s">
        <v>1720</v>
      </c>
      <c r="DE1745" s="75">
        <v>18181</v>
      </c>
    </row>
    <row r="1746" spans="108:109" ht="12.75" customHeight="1">
      <c r="DD1746" s="74" t="s">
        <v>1721</v>
      </c>
      <c r="DE1746" s="75">
        <v>15243</v>
      </c>
    </row>
    <row r="1747" spans="108:109" ht="12.75" customHeight="1">
      <c r="DD1747" s="74" t="s">
        <v>1722</v>
      </c>
      <c r="DE1747" s="75">
        <v>12140</v>
      </c>
    </row>
    <row r="1748" spans="108:109" ht="12.75" customHeight="1">
      <c r="DD1748" s="74" t="s">
        <v>1723</v>
      </c>
      <c r="DE1748" s="75">
        <v>15244</v>
      </c>
    </row>
    <row r="1749" spans="108:109" ht="12.75" customHeight="1">
      <c r="DD1749" s="74" t="s">
        <v>1724</v>
      </c>
      <c r="DE1749" s="75">
        <v>17204</v>
      </c>
    </row>
    <row r="1750" spans="108:109" ht="12.75" customHeight="1">
      <c r="DD1750" s="74" t="s">
        <v>233</v>
      </c>
      <c r="DE1750" s="75">
        <v>18182</v>
      </c>
    </row>
    <row r="1751" spans="108:109" ht="12.75" customHeight="1">
      <c r="DD1751" s="74" t="s">
        <v>1725</v>
      </c>
      <c r="DE1751" s="75">
        <v>19114</v>
      </c>
    </row>
    <row r="1752" spans="108:109" ht="12.75" customHeight="1">
      <c r="DD1752" s="74" t="s">
        <v>1726</v>
      </c>
      <c r="DE1752" s="75">
        <v>18183</v>
      </c>
    </row>
    <row r="1753" spans="108:109" ht="12.75" customHeight="1">
      <c r="DD1753" s="74" t="s">
        <v>1727</v>
      </c>
      <c r="DE1753" s="75">
        <v>20070</v>
      </c>
    </row>
    <row r="1754" spans="108:109" ht="12.75" customHeight="1">
      <c r="DD1754" s="74" t="s">
        <v>1728</v>
      </c>
      <c r="DE1754" s="75">
        <v>19115</v>
      </c>
    </row>
    <row r="1755" spans="108:109" ht="12.75" customHeight="1">
      <c r="DD1755" s="74" t="s">
        <v>1729</v>
      </c>
      <c r="DE1755" s="75">
        <v>16244</v>
      </c>
    </row>
    <row r="1756" spans="108:109" ht="12.75" customHeight="1">
      <c r="DD1756" s="74" t="s">
        <v>1730</v>
      </c>
      <c r="DE1756" s="75">
        <v>16245</v>
      </c>
    </row>
    <row r="1757" spans="108:109" ht="12.75" customHeight="1">
      <c r="DD1757" s="74" t="s">
        <v>1731</v>
      </c>
      <c r="DE1757" s="75">
        <v>18184</v>
      </c>
    </row>
    <row r="1758" spans="108:109" ht="12.75" customHeight="1">
      <c r="DD1758" s="80" t="s">
        <v>1732</v>
      </c>
      <c r="DE1758" s="75">
        <v>18185</v>
      </c>
    </row>
    <row r="1759" spans="108:109" ht="12.75" customHeight="1">
      <c r="DD1759" s="74" t="s">
        <v>1733</v>
      </c>
      <c r="DE1759" s="75">
        <v>13246</v>
      </c>
    </row>
    <row r="1760" spans="108:109" ht="12.75" customHeight="1">
      <c r="DD1760" s="74" t="s">
        <v>1734</v>
      </c>
      <c r="DE1760" s="75">
        <v>98061</v>
      </c>
    </row>
    <row r="1761" spans="108:109" ht="12.75" customHeight="1">
      <c r="DD1761" s="74" t="s">
        <v>1735</v>
      </c>
      <c r="DE1761" s="75">
        <v>15246</v>
      </c>
    </row>
    <row r="1762" spans="108:109" ht="12.75" customHeight="1">
      <c r="DD1762" s="74" t="s">
        <v>1736</v>
      </c>
      <c r="DE1762" s="75">
        <v>18186</v>
      </c>
    </row>
    <row r="1763" spans="108:109" ht="12.75" customHeight="1">
      <c r="DD1763" s="74" t="s">
        <v>1737</v>
      </c>
      <c r="DE1763" s="75">
        <v>18187</v>
      </c>
    </row>
    <row r="1764" spans="108:109" ht="12.75" customHeight="1">
      <c r="DD1764" s="74" t="s">
        <v>1738</v>
      </c>
      <c r="DE1764" s="75">
        <v>18188</v>
      </c>
    </row>
    <row r="1765" spans="108:109" ht="12.75" customHeight="1">
      <c r="DD1765" s="80" t="s">
        <v>1739</v>
      </c>
      <c r="DE1765" s="75">
        <v>18189</v>
      </c>
    </row>
    <row r="1766" spans="108:109" ht="12.75" customHeight="1">
      <c r="DD1766" s="74" t="s">
        <v>1740</v>
      </c>
      <c r="DE1766" s="75">
        <v>15247</v>
      </c>
    </row>
    <row r="1767" spans="108:109" ht="12.75" customHeight="1">
      <c r="DD1767" s="74" t="s">
        <v>1741</v>
      </c>
      <c r="DE1767" s="75">
        <v>18190</v>
      </c>
    </row>
    <row r="1768" spans="108:109" ht="12.75" customHeight="1">
      <c r="DD1768" s="74" t="s">
        <v>1742</v>
      </c>
      <c r="DE1768" s="75">
        <v>16246</v>
      </c>
    </row>
    <row r="1769" spans="108:109" ht="12.75" customHeight="1">
      <c r="DD1769" s="74" t="s">
        <v>1743</v>
      </c>
      <c r="DE1769" s="75">
        <v>17205</v>
      </c>
    </row>
    <row r="1770" spans="108:109" ht="12.75" customHeight="1">
      <c r="DD1770" s="10"/>
      <c r="DE1770" s="10"/>
    </row>
    <row r="1771" spans="108:109" ht="12.75" customHeight="1">
      <c r="DD1771" s="10"/>
      <c r="DE1771" s="10"/>
    </row>
    <row r="1772" spans="108:109" ht="12.75" customHeight="1">
      <c r="DD1772" s="10"/>
      <c r="DE1772" s="10"/>
    </row>
    <row r="1773" spans="108:109" ht="12.75" customHeight="1">
      <c r="DD1773" s="10"/>
      <c r="DE1773" s="10"/>
    </row>
    <row r="1774" spans="108:109" ht="12.75" customHeight="1">
      <c r="DD1774" s="10"/>
      <c r="DE1774" s="10"/>
    </row>
    <row r="1775" spans="108:109" ht="12.75" customHeight="1">
      <c r="DD1775" s="10"/>
      <c r="DE1775" s="10"/>
    </row>
    <row r="1776" spans="108:109" ht="12.75" customHeight="1">
      <c r="DD1776" s="10"/>
      <c r="DE1776" s="10"/>
    </row>
    <row r="1777" spans="108:109" ht="12.75" customHeight="1">
      <c r="DD1777" s="10"/>
      <c r="DE1777" s="10"/>
    </row>
    <row r="1778" spans="108:109" ht="12.75" customHeight="1">
      <c r="DD1778" s="10"/>
      <c r="DE1778" s="10"/>
    </row>
    <row r="1779" spans="108:109" ht="12.75" customHeight="1">
      <c r="DD1779" s="10"/>
      <c r="DE1779" s="10"/>
    </row>
    <row r="1780" spans="108:109" ht="12.75" customHeight="1">
      <c r="DD1780" s="10"/>
      <c r="DE1780" s="10"/>
    </row>
    <row r="1781" spans="108:109" ht="12.75" customHeight="1">
      <c r="DD1781" s="10"/>
      <c r="DE1781" s="10"/>
    </row>
    <row r="1782" spans="108:109" ht="12.75" customHeight="1">
      <c r="DD1782" s="10"/>
      <c r="DE1782" s="10"/>
    </row>
    <row r="1783" spans="108:109" ht="12.75" customHeight="1">
      <c r="DD1783" s="10"/>
      <c r="DE1783" s="10"/>
    </row>
    <row r="1784" spans="108:109" ht="12.75" customHeight="1">
      <c r="DD1784" s="10"/>
      <c r="DE1784" s="10"/>
    </row>
    <row r="1785" spans="108:109" ht="12.75" customHeight="1">
      <c r="DD1785" s="10"/>
      <c r="DE1785" s="10"/>
    </row>
    <row r="1786" spans="108:109" ht="12.75" customHeight="1">
      <c r="DD1786" s="10"/>
      <c r="DE1786" s="10"/>
    </row>
    <row r="1787" spans="108:109" ht="12.75" customHeight="1">
      <c r="DD1787" s="10"/>
      <c r="DE1787" s="10"/>
    </row>
    <row r="1788" spans="108:109" ht="12.75" customHeight="1">
      <c r="DD1788" s="10"/>
      <c r="DE1788" s="10"/>
    </row>
    <row r="1789" spans="108:109" ht="12.75" customHeight="1">
      <c r="DD1789" s="10"/>
      <c r="DE1789" s="10"/>
    </row>
    <row r="1790" spans="108:109" ht="12.75" customHeight="1">
      <c r="DD1790" s="10"/>
      <c r="DE1790" s="10"/>
    </row>
    <row r="1791" spans="108:109" ht="12.75" customHeight="1">
      <c r="DD1791" s="10"/>
      <c r="DE1791" s="10"/>
    </row>
    <row r="1792" spans="108:109" ht="12.75" customHeight="1">
      <c r="DD1792" s="10"/>
      <c r="DE1792" s="10"/>
    </row>
    <row r="1793" spans="108:109" ht="12.75" customHeight="1">
      <c r="DD1793" s="10"/>
      <c r="DE1793" s="10"/>
    </row>
    <row r="1794" spans="108:109" ht="12.75" customHeight="1">
      <c r="DD1794" s="10"/>
      <c r="DE1794" s="10"/>
    </row>
    <row r="1795" spans="108:109" ht="12.75" customHeight="1">
      <c r="DD1795" s="10"/>
      <c r="DE1795" s="10"/>
    </row>
    <row r="1796" spans="108:109" ht="12.75" customHeight="1">
      <c r="DD1796" s="10"/>
      <c r="DE1796" s="10"/>
    </row>
    <row r="1797" spans="108:109" ht="12.75" customHeight="1">
      <c r="DD1797" s="10"/>
      <c r="DE1797" s="10"/>
    </row>
    <row r="1798" spans="108:109" ht="12.75" customHeight="1">
      <c r="DD1798" s="10"/>
      <c r="DE1798" s="10"/>
    </row>
    <row r="1799" spans="108:109" ht="12.75" customHeight="1">
      <c r="DD1799" s="10"/>
      <c r="DE1799" s="10"/>
    </row>
    <row r="1800" spans="108:109" ht="12.75" customHeight="1">
      <c r="DD1800" s="10"/>
      <c r="DE1800" s="10"/>
    </row>
    <row r="1801" spans="108:109" ht="12.75" customHeight="1">
      <c r="DD1801" s="10"/>
      <c r="DE1801" s="10"/>
    </row>
    <row r="1802" spans="108:109" ht="12.75" customHeight="1">
      <c r="DD1802" s="10"/>
      <c r="DE1802" s="10"/>
    </row>
    <row r="1803" spans="108:109" ht="12.75" customHeight="1">
      <c r="DD1803" s="10"/>
      <c r="DE1803" s="10"/>
    </row>
    <row r="1804" spans="108:109" ht="12.75" customHeight="1">
      <c r="DD1804" s="10"/>
      <c r="DE1804" s="10"/>
    </row>
    <row r="1805" spans="108:109" ht="12.75" customHeight="1">
      <c r="DD1805" s="10"/>
      <c r="DE1805" s="10"/>
    </row>
    <row r="1806" spans="108:109" ht="12.75" customHeight="1">
      <c r="DD1806" s="10"/>
      <c r="DE1806" s="10"/>
    </row>
    <row r="1807" spans="108:109" ht="12.75" customHeight="1">
      <c r="DD1807" s="10"/>
      <c r="DE1807" s="10"/>
    </row>
    <row r="1808" spans="108:109" ht="12.75" customHeight="1">
      <c r="DD1808" s="10"/>
      <c r="DE1808" s="10"/>
    </row>
    <row r="1809" spans="108:109" ht="12.75" customHeight="1">
      <c r="DD1809" s="10"/>
      <c r="DE1809" s="10"/>
    </row>
    <row r="1810" spans="108:109" ht="12.75" customHeight="1">
      <c r="DD1810" s="10"/>
      <c r="DE1810" s="10"/>
    </row>
    <row r="1811" spans="108:109" ht="12.75" customHeight="1">
      <c r="DD1811" s="10"/>
      <c r="DE1811" s="10"/>
    </row>
    <row r="1812" spans="108:109" ht="12.75" customHeight="1">
      <c r="DD1812" s="10"/>
      <c r="DE1812" s="10"/>
    </row>
    <row r="1813" spans="108:109" ht="12.75" customHeight="1">
      <c r="DD1813" s="10"/>
      <c r="DE1813" s="10"/>
    </row>
    <row r="1814" spans="108:109" ht="12.75" customHeight="1">
      <c r="DD1814" s="10"/>
      <c r="DE1814" s="10"/>
    </row>
    <row r="1815" spans="108:109" ht="12.75" customHeight="1">
      <c r="DD1815" s="10"/>
      <c r="DE1815" s="10"/>
    </row>
    <row r="1816" spans="108:109" ht="12.75" customHeight="1">
      <c r="DD1816" s="10"/>
      <c r="DE1816" s="10"/>
    </row>
    <row r="1817" spans="108:109" ht="12.75" customHeight="1">
      <c r="DD1817" s="10"/>
      <c r="DE1817" s="10"/>
    </row>
    <row r="1818" spans="108:109" ht="12.75" customHeight="1">
      <c r="DD1818" s="10"/>
      <c r="DE1818" s="10"/>
    </row>
    <row r="1819" spans="108:109" ht="12.75" customHeight="1">
      <c r="DD1819" s="10"/>
      <c r="DE1819" s="10"/>
    </row>
    <row r="1820" spans="108:109" ht="12.75" customHeight="1">
      <c r="DD1820" s="10"/>
      <c r="DE1820" s="10"/>
    </row>
    <row r="1821" spans="108:109" ht="12.75" customHeight="1">
      <c r="DD1821" s="10"/>
      <c r="DE1821" s="10"/>
    </row>
    <row r="1822" spans="108:109" ht="12.75" customHeight="1">
      <c r="DD1822" s="10"/>
      <c r="DE1822" s="10"/>
    </row>
    <row r="1823" spans="108:109" ht="12.75" customHeight="1">
      <c r="DD1823" s="10"/>
      <c r="DE1823" s="10"/>
    </row>
    <row r="1824" spans="108:109" ht="12.75" customHeight="1">
      <c r="DD1824" s="10"/>
      <c r="DE1824" s="10"/>
    </row>
    <row r="1825" spans="108:109" ht="12.75" customHeight="1">
      <c r="DD1825" s="10"/>
      <c r="DE1825" s="10"/>
    </row>
    <row r="1826" spans="108:109" ht="12.75" customHeight="1">
      <c r="DD1826" s="10"/>
      <c r="DE1826" s="10"/>
    </row>
    <row r="1827" spans="108:109" ht="12.75" customHeight="1">
      <c r="DD1827" s="10"/>
      <c r="DE1827" s="10"/>
    </row>
    <row r="1828" spans="108:109" ht="12.75" customHeight="1">
      <c r="DD1828" s="10"/>
      <c r="DE1828" s="10"/>
    </row>
    <row r="1829" spans="108:109" ht="12.75" customHeight="1">
      <c r="DD1829" s="10"/>
      <c r="DE1829" s="10"/>
    </row>
    <row r="1830" spans="108:109" ht="12.75" customHeight="1">
      <c r="DD1830" s="10"/>
      <c r="DE1830" s="10"/>
    </row>
    <row r="1831" spans="108:109" ht="12.75" customHeight="1">
      <c r="DD1831" s="10"/>
      <c r="DE1831" s="10"/>
    </row>
    <row r="1832" spans="108:109" ht="12.75" customHeight="1">
      <c r="DD1832" s="10"/>
      <c r="DE1832" s="10"/>
    </row>
    <row r="1833" spans="108:109" ht="12.75" customHeight="1">
      <c r="DD1833" s="10"/>
      <c r="DE1833" s="10"/>
    </row>
    <row r="1834" spans="108:109" ht="12.75" customHeight="1">
      <c r="DD1834" s="10"/>
      <c r="DE1834" s="10"/>
    </row>
    <row r="1835" spans="108:109" ht="12.75" customHeight="1">
      <c r="DD1835" s="10"/>
      <c r="DE1835" s="10"/>
    </row>
    <row r="1836" spans="108:109" ht="12.75" customHeight="1">
      <c r="DD1836" s="10"/>
      <c r="DE1836" s="10"/>
    </row>
    <row r="1837" spans="108:109" ht="12.75" customHeight="1">
      <c r="DD1837" s="10"/>
      <c r="DE1837" s="10"/>
    </row>
    <row r="1838" spans="108:109" ht="12.75" customHeight="1">
      <c r="DD1838" s="10"/>
      <c r="DE1838" s="10"/>
    </row>
    <row r="1839" spans="108:109" ht="12.75" customHeight="1">
      <c r="DD1839" s="10"/>
      <c r="DE1839" s="10"/>
    </row>
    <row r="1840" spans="108:109" ht="12.75" customHeight="1">
      <c r="DD1840" s="10"/>
      <c r="DE1840" s="10"/>
    </row>
    <row r="1841" spans="108:109" ht="12.75" customHeight="1">
      <c r="DD1841" s="10"/>
      <c r="DE1841" s="10"/>
    </row>
    <row r="1842" spans="108:109" ht="12.75" customHeight="1">
      <c r="DD1842" s="10"/>
      <c r="DE1842" s="10"/>
    </row>
    <row r="1843" spans="108:109" ht="12.75" customHeight="1">
      <c r="DD1843" s="10"/>
      <c r="DE1843" s="10"/>
    </row>
    <row r="1844" spans="108:109" ht="12.75" customHeight="1">
      <c r="DD1844" s="10"/>
      <c r="DE1844" s="10"/>
    </row>
    <row r="1845" spans="108:109" ht="12.75" customHeight="1">
      <c r="DD1845" s="10"/>
      <c r="DE1845" s="10"/>
    </row>
    <row r="1846" spans="108:109" ht="12.75" customHeight="1">
      <c r="DD1846" s="10"/>
      <c r="DE1846" s="10"/>
    </row>
    <row r="1847" spans="108:109" ht="12.75" customHeight="1">
      <c r="DD1847" s="10"/>
      <c r="DE1847" s="10"/>
    </row>
    <row r="1848" spans="108:109" ht="12.75" customHeight="1">
      <c r="DD1848" s="10"/>
      <c r="DE1848" s="10"/>
    </row>
    <row r="1849" spans="108:109" ht="12.75" customHeight="1">
      <c r="DD1849" s="10"/>
      <c r="DE1849" s="10"/>
    </row>
    <row r="1850" spans="108:109" ht="12.75" customHeight="1">
      <c r="DD1850" s="10"/>
      <c r="DE1850" s="10"/>
    </row>
    <row r="1851" spans="108:109" ht="12.75" customHeight="1">
      <c r="DD1851" s="10"/>
      <c r="DE1851" s="10"/>
    </row>
    <row r="1852" spans="108:109" ht="12.75" customHeight="1">
      <c r="DD1852" s="10"/>
      <c r="DE1852" s="10"/>
    </row>
    <row r="1853" spans="108:109" ht="12.75" customHeight="1">
      <c r="DD1853" s="10"/>
      <c r="DE1853" s="10"/>
    </row>
    <row r="1854" spans="108:109" ht="12.75" customHeight="1">
      <c r="DD1854" s="10"/>
      <c r="DE1854" s="10"/>
    </row>
    <row r="1855" spans="108:109" ht="12.75" customHeight="1">
      <c r="DD1855" s="10"/>
      <c r="DE1855" s="10"/>
    </row>
    <row r="1856" spans="108:109" ht="12.75" customHeight="1">
      <c r="DD1856" s="10"/>
      <c r="DE1856" s="10"/>
    </row>
    <row r="1857" spans="108:109" ht="12.75" customHeight="1">
      <c r="DD1857" s="10"/>
      <c r="DE1857" s="10"/>
    </row>
    <row r="1858" spans="108:109" ht="12.75" customHeight="1">
      <c r="DD1858" s="10"/>
      <c r="DE1858" s="10"/>
    </row>
    <row r="1859" spans="108:109" ht="12.75" customHeight="1">
      <c r="DD1859" s="10"/>
      <c r="DE1859" s="10"/>
    </row>
    <row r="1860" spans="108:109" ht="12.75" customHeight="1">
      <c r="DD1860" s="10"/>
      <c r="DE1860" s="10"/>
    </row>
    <row r="1861" spans="108:109" ht="12.75" customHeight="1">
      <c r="DD1861" s="10"/>
      <c r="DE1861" s="10"/>
    </row>
    <row r="1862" spans="108:109" ht="12.75" customHeight="1">
      <c r="DD1862" s="10"/>
      <c r="DE1862" s="10"/>
    </row>
    <row r="1863" spans="108:109" ht="12.75" customHeight="1">
      <c r="DD1863" s="10"/>
      <c r="DE1863" s="10"/>
    </row>
    <row r="1864" spans="108:109" ht="12.75" customHeight="1">
      <c r="DD1864" s="10"/>
      <c r="DE1864" s="10"/>
    </row>
    <row r="1865" spans="108:109" ht="12.75" customHeight="1">
      <c r="DD1865" s="10"/>
      <c r="DE1865" s="10"/>
    </row>
    <row r="1866" spans="108:109" ht="12.75" customHeight="1">
      <c r="DD1866" s="10"/>
      <c r="DE1866" s="10"/>
    </row>
    <row r="1867" spans="108:109" ht="12.75" customHeight="1">
      <c r="DD1867" s="10"/>
      <c r="DE1867" s="10"/>
    </row>
    <row r="1868" spans="108:109" ht="12.75" customHeight="1">
      <c r="DD1868" s="10"/>
      <c r="DE1868" s="10"/>
    </row>
    <row r="1869" spans="108:109" ht="12.75" customHeight="1">
      <c r="DD1869" s="10"/>
      <c r="DE1869" s="10"/>
    </row>
    <row r="1870" spans="108:109" ht="12.75" customHeight="1">
      <c r="DD1870" s="10"/>
      <c r="DE1870" s="10"/>
    </row>
    <row r="1871" spans="108:109" ht="12.75" customHeight="1">
      <c r="DD1871" s="10"/>
      <c r="DE1871" s="10"/>
    </row>
    <row r="1872" spans="108:109" ht="12.75" customHeight="1">
      <c r="DD1872" s="10"/>
      <c r="DE1872" s="10"/>
    </row>
    <row r="1873" spans="108:109" ht="12.75" customHeight="1">
      <c r="DD1873" s="10"/>
      <c r="DE1873" s="10"/>
    </row>
    <row r="1874" spans="108:109" ht="12.75" customHeight="1">
      <c r="DD1874" s="10"/>
      <c r="DE1874" s="10"/>
    </row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</sheetData>
  <sheetProtection sheet="1"/>
  <mergeCells count="11">
    <mergeCell ref="A8:B8"/>
    <mergeCell ref="C8:L8"/>
    <mergeCell ref="M8:M9"/>
    <mergeCell ref="N8:N9"/>
    <mergeCell ref="O8:U8"/>
    <mergeCell ref="W8:W9"/>
    <mergeCell ref="X8:X9"/>
    <mergeCell ref="A14:B14"/>
    <mergeCell ref="A22:B22"/>
    <mergeCell ref="A26:B26"/>
    <mergeCell ref="A27:B27"/>
  </mergeCells>
  <dataValidations count="7">
    <dataValidation type="list" operator="equal" allowBlank="1" showInputMessage="1" showErrorMessage="1" promptTitle="Denominazione ASL" prompt="Selezionare il nominativo della ASL dal menù a tendina" errorTitle="Formato errato" error="Selezionare il nominativo della ASL dal menù a tendina" sqref="B2">
      <formula1>Anziani!$DF$132:$DF$146</formula1>
    </dataValidation>
    <dataValidation type="list" operator="equal" allowBlank="1" showInputMessage="1" showErrorMessage="1" promptTitle="Denominazione Ambito" prompt="Selezionare il nominativo dell'Ambito dal menù a tendina" errorTitle="Formato errato" error="Selezionare il nominativo dell'Ambito dal menù a tendina" sqref="B3">
      <formula1>Anziani!$DJ$132:$DJ$229</formula1>
    </dataValidation>
    <dataValidation type="list" operator="equal" allowBlank="1" showInputMessage="1" showErrorMessage="1" promptTitle="Denominazione Comune" prompt="Selezionare il nominativo del Comune/Ente Locale dal menù a tendina" errorTitle="Formato errato" error="Selezionare il nominativo del Comune/Ente Locale dal menù a tendina" sqref="B4">
      <formula1>Anziani!$DD$132:$DD$1769</formula1>
    </dataValidation>
    <dataValidation type="whole" operator="greaterThanOrEqual" allowBlank="1" showErrorMessage="1" errorTitle="Formato non valido" error="Il formato non consente l'immissione di valori decimali" sqref="C10:D11 I10:K11 M10:M12 O10:T12 D12 H12:J12 C13 I13:J13 N13:T13 C15:K17 M15:M21 O15:T21 C18:F18 H18:K18 C19:K21 C23:K25 M23:M25 O23:T25">
      <formula1>0</formula1>
    </dataValidation>
    <dataValidation type="decimal" allowBlank="1" showErrorMessage="1" sqref="E10:H11 L10:L27 U10:U27 C12 E12:G12 K12:L13 D13:H13 C14:U14 G18 C22:L22 O22:U22 C26:L27 O26:U26 M27:U27">
      <formula1>0</formula1>
      <formula2>9999999999.99</formula2>
    </dataValidation>
    <dataValidation type="whole" allowBlank="1" showErrorMessage="1" sqref="N10:N12 M13 N15:N21 N23:N25">
      <formula1>0</formula1>
      <formula2>9999999</formula2>
    </dataValidation>
    <dataValidation type="decimal" allowBlank="1" showErrorMessage="1" sqref="M22:N22 M26:N26">
      <formula1>0</formula1>
      <formula2>99999999.99</formula2>
    </dataValidation>
  </dataValidations>
  <printOptions/>
  <pageMargins left="0" right="0" top="0.5902777777777777" bottom="0.5902777777777777" header="0.5118055555555555" footer="0.5118055555555555"/>
  <pageSetup fitToHeight="1" fitToWidth="1" horizontalDpi="300" verticalDpi="300" orientation="landscape" paperSize="9"/>
  <headerFooter alignWithMargins="0">
    <oddHeader>&amp;RAnziani</oddHeader>
    <oddFooter>&amp;R&amp;F&amp;A</oddFooter>
  </headerFooter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A1" sqref="A1"/>
    </sheetView>
  </sheetViews>
  <sheetFormatPr defaultColWidth="9.140625" defaultRowHeight="12.75"/>
  <cols>
    <col min="1" max="2" width="37.140625" style="6" customWidth="1"/>
    <col min="3" max="3" width="34.8515625" style="6" customWidth="1"/>
    <col min="4" max="4" width="25.421875" style="6" customWidth="1"/>
    <col min="5" max="5" width="27.00390625" style="6" customWidth="1"/>
    <col min="6" max="6" width="44.7109375" style="6" customWidth="1"/>
    <col min="7" max="7" width="16.7109375" style="6" customWidth="1"/>
    <col min="8" max="8" width="22.57421875" style="6" customWidth="1"/>
    <col min="9" max="9" width="20.28125" style="6" customWidth="1"/>
    <col min="10" max="10" width="25.140625" style="6" customWidth="1"/>
    <col min="11" max="11" width="19.00390625" style="6" customWidth="1"/>
    <col min="12" max="12" width="16.7109375" style="6" customWidth="1"/>
    <col min="13" max="13" width="16.140625" style="6" customWidth="1"/>
    <col min="14" max="14" width="17.421875" style="6" customWidth="1"/>
    <col min="15" max="19" width="15.7109375" style="6" customWidth="1"/>
    <col min="20" max="20" width="18.421875" style="6" customWidth="1"/>
    <col min="21" max="21" width="9.140625" style="6" customWidth="1"/>
    <col min="22" max="22" width="25.00390625" style="6" customWidth="1"/>
    <col min="23" max="16384" width="9.140625" style="6" customWidth="1"/>
  </cols>
  <sheetData>
    <row r="1" spans="1:19" ht="24" customHeight="1">
      <c r="A1" s="2" t="s">
        <v>0</v>
      </c>
      <c r="B1" s="88"/>
      <c r="C1" s="4"/>
      <c r="D1" s="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" customHeight="1">
      <c r="A2" s="7" t="s">
        <v>1</v>
      </c>
      <c r="B2" s="89" t="str">
        <f>Anziani!B2</f>
        <v>MILANO 2</v>
      </c>
      <c r="C2" s="9"/>
      <c r="D2" s="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6" ht="18" customHeight="1">
      <c r="A3" s="7" t="s">
        <v>3</v>
      </c>
      <c r="B3" s="90" t="str">
        <f>Anziani!B3</f>
        <v>PIOLTELLO - AREA 3</v>
      </c>
      <c r="C3" s="25"/>
      <c r="D3" s="25"/>
      <c r="E3" s="91"/>
      <c r="F3" s="91"/>
      <c r="G3" s="91"/>
      <c r="H3" s="91"/>
      <c r="I3" s="91"/>
      <c r="J3" s="91"/>
      <c r="K3" s="25"/>
      <c r="L3" s="25"/>
      <c r="M3" s="25"/>
      <c r="N3" s="25"/>
      <c r="O3" s="25"/>
      <c r="P3" s="25"/>
    </row>
    <row r="4" spans="1:16" ht="18" customHeight="1">
      <c r="A4" s="7" t="s">
        <v>5</v>
      </c>
      <c r="B4" s="90" t="str">
        <f>Anziani!B4</f>
        <v>PIOLTELLO</v>
      </c>
      <c r="C4" s="25"/>
      <c r="D4" s="25"/>
      <c r="E4" s="91"/>
      <c r="F4" s="91"/>
      <c r="G4" s="91"/>
      <c r="H4" s="91"/>
      <c r="I4" s="91"/>
      <c r="J4" s="91"/>
      <c r="K4" s="25"/>
      <c r="L4" s="25"/>
      <c r="M4" s="25"/>
      <c r="N4" s="25"/>
      <c r="O4" s="25"/>
      <c r="P4" s="25"/>
    </row>
    <row r="5" spans="1:19" ht="18" customHeight="1">
      <c r="A5" s="7" t="s">
        <v>7</v>
      </c>
      <c r="B5" s="90">
        <f>Anziani!B5</f>
        <v>15175</v>
      </c>
      <c r="C5" s="16"/>
      <c r="D5" s="16"/>
      <c r="E5" s="33"/>
      <c r="F5" s="33"/>
      <c r="G5" s="17"/>
      <c r="H5" s="17"/>
      <c r="I5" s="17"/>
      <c r="J5" s="17"/>
      <c r="K5" s="17"/>
      <c r="L5" s="17"/>
      <c r="M5" s="17"/>
      <c r="N5" s="18"/>
      <c r="O5" s="16"/>
      <c r="P5" s="19"/>
      <c r="Q5" s="20"/>
      <c r="R5" s="20"/>
      <c r="S5" s="20"/>
    </row>
    <row r="6" spans="1:19" ht="18" customHeight="1">
      <c r="A6" s="7" t="s">
        <v>8</v>
      </c>
      <c r="B6" s="92">
        <f>Anziani!B6</f>
        <v>2010</v>
      </c>
      <c r="C6" s="9"/>
      <c r="D6" s="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2:19" ht="12.75" customHeight="1">
      <c r="B7" s="91"/>
      <c r="C7" s="24"/>
      <c r="D7" s="24"/>
      <c r="E7" s="93"/>
      <c r="F7" s="93"/>
      <c r="G7" s="24"/>
      <c r="H7" s="24"/>
      <c r="I7" s="24"/>
      <c r="J7" s="24"/>
      <c r="K7" s="24"/>
      <c r="L7" s="24"/>
      <c r="M7" s="24"/>
      <c r="N7" s="25"/>
      <c r="O7" s="24"/>
      <c r="P7" s="19"/>
      <c r="Q7" s="20"/>
      <c r="R7" s="20"/>
      <c r="S7" s="20"/>
    </row>
    <row r="8" spans="1:6" ht="21" customHeight="1">
      <c r="A8" s="222" t="s">
        <v>1913</v>
      </c>
      <c r="B8" s="222"/>
      <c r="C8" s="222" t="s">
        <v>1914</v>
      </c>
      <c r="D8" s="222" t="s">
        <v>1915</v>
      </c>
      <c r="E8" s="222" t="s">
        <v>1916</v>
      </c>
      <c r="F8" s="222" t="s">
        <v>1917</v>
      </c>
    </row>
    <row r="9" spans="1:6" ht="24" customHeight="1">
      <c r="A9" s="223" t="s">
        <v>1918</v>
      </c>
      <c r="B9" s="223" t="s">
        <v>1919</v>
      </c>
      <c r="C9" s="222"/>
      <c r="D9" s="222"/>
      <c r="E9" s="222"/>
      <c r="F9" s="222"/>
    </row>
    <row r="10" spans="1:6" ht="24.75" customHeight="1">
      <c r="A10" s="224" t="s">
        <v>1920</v>
      </c>
      <c r="B10" s="224" t="s">
        <v>1921</v>
      </c>
      <c r="C10" s="225" t="s">
        <v>1922</v>
      </c>
      <c r="D10" s="226" t="s">
        <v>1923</v>
      </c>
      <c r="E10" s="227" t="s">
        <v>1924</v>
      </c>
      <c r="F10" s="228"/>
    </row>
    <row r="11" ht="11.25" customHeight="1"/>
    <row r="12" spans="1:6" ht="40.5" customHeight="1">
      <c r="A12" s="229" t="s">
        <v>1925</v>
      </c>
      <c r="B12" s="229"/>
      <c r="C12" s="230"/>
      <c r="D12" s="230"/>
      <c r="E12" s="230"/>
      <c r="F12" s="231"/>
    </row>
    <row r="13" spans="1:6" ht="21" customHeight="1">
      <c r="A13" s="232"/>
      <c r="B13" s="206" t="s">
        <v>1926</v>
      </c>
      <c r="C13" s="231"/>
      <c r="D13" s="231"/>
      <c r="E13" s="231"/>
      <c r="F13" s="231"/>
    </row>
    <row r="14" spans="1:2" ht="18" customHeight="1">
      <c r="A14" s="233">
        <v>1</v>
      </c>
      <c r="B14" s="234"/>
    </row>
    <row r="15" spans="1:2" ht="18" customHeight="1">
      <c r="A15" s="233">
        <v>2</v>
      </c>
      <c r="B15" s="234"/>
    </row>
    <row r="16" spans="1:2" ht="18" customHeight="1">
      <c r="A16" s="233">
        <v>3</v>
      </c>
      <c r="B16" s="234"/>
    </row>
    <row r="17" spans="1:2" ht="18" customHeight="1">
      <c r="A17" s="233">
        <v>4</v>
      </c>
      <c r="B17" s="234"/>
    </row>
    <row r="18" spans="1:2" ht="18" customHeight="1">
      <c r="A18" s="233">
        <v>5</v>
      </c>
      <c r="B18" s="234"/>
    </row>
    <row r="19" spans="1:2" ht="18" customHeight="1">
      <c r="A19" s="233">
        <v>6</v>
      </c>
      <c r="B19" s="234"/>
    </row>
    <row r="20" spans="1:2" ht="18" customHeight="1">
      <c r="A20" s="233">
        <v>7</v>
      </c>
      <c r="B20" s="234"/>
    </row>
    <row r="21" spans="1:2" ht="18" customHeight="1">
      <c r="A21" s="233">
        <v>8</v>
      </c>
      <c r="B21" s="234"/>
    </row>
    <row r="22" spans="1:2" ht="18" customHeight="1">
      <c r="A22" s="233">
        <v>9</v>
      </c>
      <c r="B22" s="234"/>
    </row>
    <row r="23" spans="1:2" ht="18" customHeight="1">
      <c r="A23" s="233">
        <v>10</v>
      </c>
      <c r="B23" s="234"/>
    </row>
    <row r="24" spans="1:2" ht="18" customHeight="1">
      <c r="A24" s="233">
        <v>11</v>
      </c>
      <c r="B24" s="234"/>
    </row>
    <row r="25" spans="1:2" ht="18" customHeight="1">
      <c r="A25" s="233">
        <v>12</v>
      </c>
      <c r="B25" s="234"/>
    </row>
    <row r="26" spans="1:2" ht="18" customHeight="1">
      <c r="A26" s="233">
        <v>13</v>
      </c>
      <c r="B26" s="234"/>
    </row>
    <row r="27" spans="1:2" ht="18" customHeight="1">
      <c r="A27" s="233">
        <v>14</v>
      </c>
      <c r="B27" s="234"/>
    </row>
    <row r="28" spans="1:2" ht="18" customHeight="1">
      <c r="A28" s="233">
        <v>15</v>
      </c>
      <c r="B28" s="234"/>
    </row>
    <row r="29" spans="1:2" ht="18" customHeight="1">
      <c r="A29" s="233">
        <v>16</v>
      </c>
      <c r="B29" s="234"/>
    </row>
    <row r="30" spans="1:2" ht="18" customHeight="1">
      <c r="A30" s="233">
        <v>17</v>
      </c>
      <c r="B30" s="234"/>
    </row>
    <row r="31" spans="1:2" ht="18" customHeight="1">
      <c r="A31" s="233">
        <v>18</v>
      </c>
      <c r="B31" s="234"/>
    </row>
    <row r="32" spans="1:2" ht="18" customHeight="1">
      <c r="A32" s="233">
        <v>19</v>
      </c>
      <c r="B32" s="234"/>
    </row>
    <row r="33" spans="1:2" ht="18" customHeight="1">
      <c r="A33" s="233">
        <v>20</v>
      </c>
      <c r="B33" s="234"/>
    </row>
    <row r="34" spans="1:2" ht="18" customHeight="1">
      <c r="A34" s="233">
        <v>21</v>
      </c>
      <c r="B34" s="234"/>
    </row>
    <row r="35" spans="1:2" ht="18" customHeight="1">
      <c r="A35" s="233">
        <v>22</v>
      </c>
      <c r="B35" s="234"/>
    </row>
    <row r="36" spans="1:2" ht="18" customHeight="1">
      <c r="A36" s="233">
        <v>23</v>
      </c>
      <c r="B36" s="234"/>
    </row>
    <row r="37" spans="1:2" ht="18" customHeight="1">
      <c r="A37" s="233">
        <v>24</v>
      </c>
      <c r="B37" s="234"/>
    </row>
    <row r="38" spans="1:2" ht="18" customHeight="1">
      <c r="A38" s="233">
        <v>25</v>
      </c>
      <c r="B38" s="234"/>
    </row>
    <row r="39" spans="1:2" ht="18" customHeight="1">
      <c r="A39" s="233">
        <v>26</v>
      </c>
      <c r="B39" s="234"/>
    </row>
    <row r="40" spans="1:2" ht="18" customHeight="1">
      <c r="A40" s="233">
        <v>27</v>
      </c>
      <c r="B40" s="234"/>
    </row>
    <row r="41" spans="1:2" ht="18" customHeight="1">
      <c r="A41" s="233">
        <v>28</v>
      </c>
      <c r="B41" s="234"/>
    </row>
    <row r="42" spans="1:2" ht="18" customHeight="1">
      <c r="A42" s="233">
        <v>29</v>
      </c>
      <c r="B42" s="234"/>
    </row>
    <row r="43" spans="1:2" ht="18" customHeight="1">
      <c r="A43" s="233">
        <v>30</v>
      </c>
      <c r="B43" s="234"/>
    </row>
    <row r="44" spans="1:2" ht="18" customHeight="1">
      <c r="A44" s="233">
        <v>31</v>
      </c>
      <c r="B44" s="234"/>
    </row>
    <row r="45" spans="1:2" ht="18" customHeight="1">
      <c r="A45" s="233">
        <v>32</v>
      </c>
      <c r="B45" s="234"/>
    </row>
    <row r="46" spans="1:2" ht="18" customHeight="1">
      <c r="A46" s="233">
        <v>33</v>
      </c>
      <c r="B46" s="234"/>
    </row>
    <row r="47" spans="1:2" ht="18" customHeight="1">
      <c r="A47" s="233">
        <v>34</v>
      </c>
      <c r="B47" s="234"/>
    </row>
    <row r="48" spans="1:2" ht="18" customHeight="1">
      <c r="A48" s="233">
        <v>35</v>
      </c>
      <c r="B48" s="234"/>
    </row>
    <row r="49" spans="1:2" ht="18" customHeight="1">
      <c r="A49" s="233">
        <v>36</v>
      </c>
      <c r="B49" s="234"/>
    </row>
    <row r="50" spans="1:2" ht="18" customHeight="1">
      <c r="A50" s="233">
        <v>37</v>
      </c>
      <c r="B50" s="234"/>
    </row>
    <row r="51" spans="1:2" ht="18" customHeight="1">
      <c r="A51" s="233">
        <v>38</v>
      </c>
      <c r="B51" s="234"/>
    </row>
    <row r="52" spans="1:2" ht="18" customHeight="1">
      <c r="A52" s="233">
        <v>39</v>
      </c>
      <c r="B52" s="234"/>
    </row>
    <row r="53" spans="1:2" ht="18" customHeight="1">
      <c r="A53" s="233">
        <v>40</v>
      </c>
      <c r="B53" s="234"/>
    </row>
    <row r="54" spans="1:2" ht="12.75">
      <c r="A54" s="233">
        <v>41</v>
      </c>
      <c r="B54" s="234"/>
    </row>
    <row r="55" spans="1:2" ht="12.75">
      <c r="A55" s="233">
        <v>42</v>
      </c>
      <c r="B55" s="234"/>
    </row>
    <row r="56" spans="1:2" ht="12.75">
      <c r="A56" s="233">
        <v>43</v>
      </c>
      <c r="B56" s="234"/>
    </row>
    <row r="57" spans="1:2" ht="12.75">
      <c r="A57" s="233">
        <v>44</v>
      </c>
      <c r="B57" s="234"/>
    </row>
    <row r="58" spans="1:2" ht="12.75">
      <c r="A58" s="233">
        <v>45</v>
      </c>
      <c r="B58" s="234"/>
    </row>
    <row r="59" spans="1:2" ht="12.75">
      <c r="A59" s="235">
        <v>46</v>
      </c>
      <c r="B59" s="234"/>
    </row>
    <row r="60" spans="1:2" ht="12.75">
      <c r="A60" s="235">
        <v>47</v>
      </c>
      <c r="B60" s="234"/>
    </row>
    <row r="61" spans="1:2" ht="12.75">
      <c r="A61" s="235">
        <v>48</v>
      </c>
      <c r="B61" s="234"/>
    </row>
    <row r="62" spans="1:2" ht="12.75">
      <c r="A62" s="235">
        <v>49</v>
      </c>
      <c r="B62" s="234"/>
    </row>
    <row r="63" spans="1:2" ht="12.75">
      <c r="A63" s="235">
        <v>50</v>
      </c>
      <c r="B63" s="234"/>
    </row>
  </sheetData>
  <sheetProtection sheet="1"/>
  <mergeCells count="6">
    <mergeCell ref="A8:B8"/>
    <mergeCell ref="C8:C9"/>
    <mergeCell ref="D8:D9"/>
    <mergeCell ref="E8:E9"/>
    <mergeCell ref="F8:F9"/>
    <mergeCell ref="A12:B12"/>
  </mergeCells>
  <dataValidations count="1">
    <dataValidation type="list" operator="equal" allowBlank="1" showErrorMessage="1" sqref="F5:K5">
      <formula1>Note!$AT$493:$AT$2069</formula1>
    </dataValidation>
  </dataValidations>
  <hyperlinks>
    <hyperlink ref="D10" r:id="rId1" display="s.bini@comune.pioltello.mi.it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8515625" style="25" customWidth="1"/>
    <col min="2" max="2" width="25.57421875" style="25" customWidth="1"/>
    <col min="3" max="3" width="27.8515625" style="25" customWidth="1"/>
    <col min="4" max="7" width="25.57421875" style="25" customWidth="1"/>
    <col min="8" max="8" width="24.28125" style="25" customWidth="1"/>
    <col min="9" max="9" width="21.57421875" style="25" customWidth="1"/>
    <col min="10" max="10" width="23.00390625" style="25" customWidth="1"/>
    <col min="11" max="11" width="17.28125" style="25" customWidth="1"/>
    <col min="12" max="12" width="20.140625" style="25" customWidth="1"/>
    <col min="13" max="13" width="18.7109375" style="25" customWidth="1"/>
    <col min="14" max="14" width="15.7109375" style="25" customWidth="1"/>
    <col min="15" max="15" width="18.421875" style="25" customWidth="1"/>
    <col min="16" max="16" width="9.140625" style="25" customWidth="1"/>
    <col min="17" max="17" width="14.00390625" style="25" customWidth="1"/>
    <col min="18" max="16384" width="9.140625" style="25" customWidth="1"/>
  </cols>
  <sheetData>
    <row r="1" spans="1:14" ht="24" customHeight="1">
      <c r="A1" s="2" t="s">
        <v>0</v>
      </c>
      <c r="B1" s="236"/>
      <c r="C1" s="237"/>
      <c r="D1" s="238"/>
      <c r="E1" s="238"/>
      <c r="F1" s="238"/>
      <c r="G1" s="238"/>
      <c r="H1" s="238"/>
      <c r="I1" s="238"/>
      <c r="J1" s="238"/>
      <c r="K1" s="239"/>
      <c r="L1" s="240"/>
      <c r="M1" s="238"/>
      <c r="N1" s="238"/>
    </row>
    <row r="2" spans="1:14" ht="18" customHeight="1">
      <c r="A2" s="7" t="s">
        <v>1</v>
      </c>
      <c r="B2" s="89" t="str">
        <f>Anziani!B2</f>
        <v>MILANO 2</v>
      </c>
      <c r="C2" s="241"/>
      <c r="D2" s="238"/>
      <c r="E2" s="238"/>
      <c r="F2" s="238"/>
      <c r="G2" s="238"/>
      <c r="H2" s="238"/>
      <c r="I2" s="238"/>
      <c r="J2" s="238"/>
      <c r="K2" s="238"/>
      <c r="L2" s="242"/>
      <c r="M2" s="238"/>
      <c r="N2" s="238"/>
    </row>
    <row r="3" spans="1:12" ht="18" customHeight="1">
      <c r="A3" s="7" t="s">
        <v>3</v>
      </c>
      <c r="B3" s="90" t="str">
        <f>Anziani!B3</f>
        <v>PIOLTELLO - AREA 3</v>
      </c>
      <c r="D3" s="91"/>
      <c r="E3" s="91"/>
      <c r="F3" s="91"/>
      <c r="G3" s="91"/>
      <c r="H3" s="91"/>
      <c r="L3" s="231"/>
    </row>
    <row r="4" spans="1:12" ht="18" customHeight="1">
      <c r="A4" s="7" t="s">
        <v>5</v>
      </c>
      <c r="B4" s="90" t="str">
        <f>Anziani!B4</f>
        <v>PIOLTELLO</v>
      </c>
      <c r="D4" s="91"/>
      <c r="E4" s="91"/>
      <c r="F4" s="91"/>
      <c r="G4" s="91"/>
      <c r="H4" s="91"/>
      <c r="L4" s="231"/>
    </row>
    <row r="5" spans="1:14" ht="18" customHeight="1">
      <c r="A5" s="7" t="s">
        <v>7</v>
      </c>
      <c r="B5" s="90">
        <f>Anziani!B5</f>
        <v>15175</v>
      </c>
      <c r="C5" s="16"/>
      <c r="D5" s="238"/>
      <c r="E5" s="238"/>
      <c r="F5" s="17"/>
      <c r="G5" s="17"/>
      <c r="H5" s="17"/>
      <c r="I5" s="17"/>
      <c r="J5" s="18"/>
      <c r="K5" s="16"/>
      <c r="L5" s="230"/>
      <c r="M5" s="19"/>
      <c r="N5" s="19"/>
    </row>
    <row r="6" spans="1:14" ht="18" customHeight="1">
      <c r="A6" s="7" t="s">
        <v>8</v>
      </c>
      <c r="B6" s="92">
        <f>Anziani!B6</f>
        <v>2010</v>
      </c>
      <c r="C6" s="241"/>
      <c r="D6" s="238"/>
      <c r="E6" s="238"/>
      <c r="F6" s="238"/>
      <c r="G6" s="238"/>
      <c r="H6" s="238"/>
      <c r="I6" s="238"/>
      <c r="J6" s="238"/>
      <c r="K6" s="238"/>
      <c r="L6" s="242"/>
      <c r="M6" s="238"/>
      <c r="N6" s="238"/>
    </row>
    <row r="7" spans="1:12" ht="12" customHeight="1">
      <c r="A7" s="24"/>
      <c r="B7" s="24"/>
      <c r="C7" s="19"/>
      <c r="D7" s="19"/>
      <c r="E7" s="19"/>
      <c r="G7" s="24"/>
      <c r="L7" s="231"/>
    </row>
    <row r="8" spans="1:12" ht="18" customHeight="1">
      <c r="A8" s="243" t="s">
        <v>1927</v>
      </c>
      <c r="B8" s="243"/>
      <c r="C8" s="243"/>
      <c r="D8" s="243"/>
      <c r="E8" s="243"/>
      <c r="F8" s="243"/>
      <c r="G8" s="243"/>
      <c r="H8" s="243"/>
      <c r="I8" s="243"/>
      <c r="J8" s="243"/>
      <c r="L8" s="231"/>
    </row>
    <row r="9" spans="1:12" ht="12.75" customHeight="1">
      <c r="A9" s="181"/>
      <c r="H9" s="139"/>
      <c r="L9" s="231"/>
    </row>
    <row r="10" spans="1:12" ht="67.5" customHeight="1">
      <c r="A10" s="27" t="s">
        <v>1928</v>
      </c>
      <c r="B10" s="27" t="s">
        <v>1929</v>
      </c>
      <c r="C10" s="222" t="s">
        <v>1930</v>
      </c>
      <c r="D10" s="27" t="s">
        <v>1931</v>
      </c>
      <c r="E10" s="30" t="s">
        <v>1932</v>
      </c>
      <c r="F10" s="27" t="s">
        <v>1933</v>
      </c>
      <c r="G10" s="27" t="s">
        <v>1934</v>
      </c>
      <c r="H10" s="30" t="s">
        <v>1935</v>
      </c>
      <c r="I10" s="27" t="s">
        <v>1936</v>
      </c>
      <c r="J10" s="30" t="s">
        <v>1937</v>
      </c>
      <c r="L10" s="231"/>
    </row>
    <row r="11" spans="1:12" ht="36" customHeight="1">
      <c r="A11" s="197" t="s">
        <v>1938</v>
      </c>
      <c r="B11" s="244">
        <f>Anziani!L14-Anziani!D14-Anziani!L13</f>
        <v>15000</v>
      </c>
      <c r="C11" s="244">
        <f>Anziani!D14</f>
        <v>0</v>
      </c>
      <c r="D11" s="244">
        <f>Anziani!L13</f>
        <v>9500</v>
      </c>
      <c r="E11" s="245">
        <f>SUM(B11:D11)</f>
        <v>24500</v>
      </c>
      <c r="F11" s="244">
        <f>Anziani!L22</f>
        <v>251435</v>
      </c>
      <c r="G11" s="244">
        <f>Anziani!L26</f>
        <v>0</v>
      </c>
      <c r="H11" s="246"/>
      <c r="I11" s="246"/>
      <c r="J11" s="245">
        <f>SUM(E11:I11)</f>
        <v>275935</v>
      </c>
      <c r="L11" s="231"/>
    </row>
    <row r="12" spans="1:12" ht="36" customHeight="1">
      <c r="A12" s="197" t="s">
        <v>1939</v>
      </c>
      <c r="B12" s="244">
        <f>Disabili!L14-Disabili!D14-Disabili!L13</f>
        <v>20000</v>
      </c>
      <c r="C12" s="244">
        <f>Disabili!D14</f>
        <v>0</v>
      </c>
      <c r="D12" s="244">
        <f>Disabili!L13</f>
        <v>0</v>
      </c>
      <c r="E12" s="245">
        <f>SUM(B12:D12)</f>
        <v>20000</v>
      </c>
      <c r="F12" s="244">
        <f>Disabili!L23</f>
        <v>415616</v>
      </c>
      <c r="G12" s="244">
        <f>Disabili!L26</f>
        <v>0</v>
      </c>
      <c r="H12" s="246"/>
      <c r="I12" s="244">
        <f>Disabili!L27</f>
        <v>0</v>
      </c>
      <c r="J12" s="245">
        <f>SUM(E12:I12)</f>
        <v>435616</v>
      </c>
      <c r="L12" s="231"/>
    </row>
    <row r="13" spans="1:12" ht="36" customHeight="1">
      <c r="A13" s="197" t="s">
        <v>1940</v>
      </c>
      <c r="B13" s="244">
        <f>'Minori-Famiglia'!L14-'Minori-Famiglia'!D14-'Minori-Famiglia'!L13</f>
        <v>224450</v>
      </c>
      <c r="C13" s="244">
        <f>'Minori-Famiglia'!D14</f>
        <v>0</v>
      </c>
      <c r="D13" s="244">
        <f>'Minori-Famiglia'!L13</f>
        <v>21477</v>
      </c>
      <c r="E13" s="245">
        <f>SUM(B13:D13)</f>
        <v>245927</v>
      </c>
      <c r="F13" s="244">
        <f>'Minori-Famiglia'!L24</f>
        <v>1808595</v>
      </c>
      <c r="G13" s="244">
        <f>'Minori-Famiglia'!L28</f>
        <v>266523</v>
      </c>
      <c r="H13" s="244">
        <f>'Minori-Famiglia'!L32</f>
        <v>112298</v>
      </c>
      <c r="I13" s="244">
        <f>'Minori-Famiglia'!L33</f>
        <v>5000</v>
      </c>
      <c r="J13" s="245">
        <f>SUM(E13:I13)</f>
        <v>2438343</v>
      </c>
      <c r="L13" s="231"/>
    </row>
    <row r="14" spans="1:12" ht="36" customHeight="1">
      <c r="A14" s="197" t="s">
        <v>1941</v>
      </c>
      <c r="B14" s="245"/>
      <c r="C14" s="245"/>
      <c r="D14" s="244">
        <f>Immigrazione!L10</f>
        <v>0</v>
      </c>
      <c r="E14" s="245">
        <f>SUM(B14:D14)</f>
        <v>0</v>
      </c>
      <c r="F14" s="247">
        <f>Immigrazione!L15</f>
        <v>64720</v>
      </c>
      <c r="G14" s="246"/>
      <c r="H14" s="246"/>
      <c r="I14" s="244">
        <f>Immigrazione!L16</f>
        <v>0</v>
      </c>
      <c r="J14" s="245">
        <f>SUM(E14:I14)</f>
        <v>64720</v>
      </c>
      <c r="L14" s="231"/>
    </row>
    <row r="15" spans="1:12" ht="36" customHeight="1">
      <c r="A15" s="197" t="s">
        <v>1942</v>
      </c>
      <c r="B15" s="244">
        <f>'Emarginazione-povertà'!L15-'Emarginazione-povertà'!D15-'Emarginazione-povertà'!L13</f>
        <v>259317</v>
      </c>
      <c r="C15" s="244">
        <f>'Emarginazione-povertà'!D15</f>
        <v>0</v>
      </c>
      <c r="D15" s="244">
        <f>'Emarginazione-povertà'!L13</f>
        <v>0</v>
      </c>
      <c r="E15" s="245">
        <f>SUM(B15:D15)</f>
        <v>259317</v>
      </c>
      <c r="F15" s="244">
        <f>'Emarginazione-povertà'!L21</f>
        <v>0</v>
      </c>
      <c r="G15" s="244">
        <f>'Emarginazione-povertà'!L25</f>
        <v>23770</v>
      </c>
      <c r="H15" s="246"/>
      <c r="I15" s="244">
        <f>'Emarginazione-povertà'!L26</f>
        <v>0</v>
      </c>
      <c r="J15" s="245">
        <f>SUM(E15:I15)</f>
        <v>283087</v>
      </c>
      <c r="L15" s="231"/>
    </row>
    <row r="16" spans="1:12" ht="36" customHeight="1">
      <c r="A16" s="197" t="s">
        <v>1943</v>
      </c>
      <c r="B16" s="244">
        <f>Dipendenze!L12-Dipendenze!D12-Dipendenze!L11</f>
        <v>0</v>
      </c>
      <c r="C16" s="244">
        <f>Dipendenze!D12</f>
        <v>0</v>
      </c>
      <c r="D16" s="244">
        <f>Dipendenze!L11</f>
        <v>0</v>
      </c>
      <c r="E16" s="245">
        <f>SUM(B16:D16)</f>
        <v>0</v>
      </c>
      <c r="F16" s="244">
        <f>Dipendenze!L19</f>
        <v>0</v>
      </c>
      <c r="G16" s="244">
        <f>Dipendenze!L22</f>
        <v>0</v>
      </c>
      <c r="H16" s="246"/>
      <c r="I16" s="244">
        <f>Dipendenze!L23</f>
        <v>0</v>
      </c>
      <c r="J16" s="245">
        <f>SUM(E16:I16)</f>
        <v>0</v>
      </c>
      <c r="L16" s="231"/>
    </row>
    <row r="17" spans="1:12" ht="36" customHeight="1">
      <c r="A17" s="197" t="s">
        <v>1944</v>
      </c>
      <c r="B17" s="244">
        <f>'Salute mentale'!E15-'Salute mentale'!E12-'Salute mentale'!E13</f>
        <v>0</v>
      </c>
      <c r="C17" s="244">
        <f>'Salute mentale'!E12</f>
        <v>0</v>
      </c>
      <c r="D17" s="244">
        <f>'Salute mentale'!E13</f>
        <v>0</v>
      </c>
      <c r="E17" s="245">
        <f>SUM(B17:D17)</f>
        <v>0</v>
      </c>
      <c r="F17" s="244">
        <f>'Salute mentale'!E23</f>
        <v>1200</v>
      </c>
      <c r="G17" s="244">
        <f>'Salute mentale'!E26</f>
        <v>0</v>
      </c>
      <c r="H17" s="246"/>
      <c r="I17" s="246"/>
      <c r="J17" s="245">
        <f>SUM(E17:I17)</f>
        <v>1200</v>
      </c>
      <c r="L17" s="231"/>
    </row>
    <row r="18" spans="1:12" ht="36" customHeight="1">
      <c r="A18" s="197" t="s">
        <v>1945</v>
      </c>
      <c r="B18" s="245"/>
      <c r="C18" s="245"/>
      <c r="D18" s="245"/>
      <c r="E18" s="245"/>
      <c r="F18" s="244">
        <f>'Compartecip. alla spesa socsan'!F18+'Compartecip. alla spesa socsan'!F26</f>
        <v>132984</v>
      </c>
      <c r="G18" s="244">
        <f>'Compartecip. alla spesa socsan'!F13+'Compartecip. alla spesa socsan'!F22</f>
        <v>470839</v>
      </c>
      <c r="H18" s="246"/>
      <c r="I18" s="246"/>
      <c r="J18" s="245">
        <f>SUM(E18:I18)</f>
        <v>603823</v>
      </c>
      <c r="L18" s="231"/>
    </row>
    <row r="19" spans="1:12" ht="36" customHeight="1">
      <c r="A19" s="197" t="s">
        <v>1946</v>
      </c>
      <c r="B19" s="245"/>
      <c r="C19" s="245"/>
      <c r="D19" s="245"/>
      <c r="E19" s="245"/>
      <c r="F19" s="245"/>
      <c r="G19" s="245"/>
      <c r="H19" s="246"/>
      <c r="I19" s="246"/>
      <c r="J19" s="245">
        <f>'SVZ sociale professionale'!L13</f>
        <v>544102</v>
      </c>
      <c r="L19" s="231"/>
    </row>
    <row r="20" spans="1:12" ht="36" customHeight="1">
      <c r="A20" s="248" t="s">
        <v>1911</v>
      </c>
      <c r="B20" s="249"/>
      <c r="C20" s="249"/>
      <c r="D20" s="249"/>
      <c r="E20" s="249"/>
      <c r="F20" s="249"/>
      <c r="G20" s="249"/>
      <c r="H20" s="250"/>
      <c r="I20" s="250"/>
      <c r="J20" s="249">
        <f>'SVZ sociale professionale'!L12</f>
        <v>0</v>
      </c>
      <c r="L20" s="231"/>
    </row>
    <row r="21" spans="1:12" ht="36" customHeight="1">
      <c r="A21" s="251" t="s">
        <v>1947</v>
      </c>
      <c r="B21" s="252">
        <f>SUM(B11:B20)</f>
        <v>518767</v>
      </c>
      <c r="C21" s="252">
        <f>SUM(C11:C20)</f>
        <v>0</v>
      </c>
      <c r="D21" s="252">
        <f>SUM(D11:D20)</f>
        <v>30977</v>
      </c>
      <c r="E21" s="253">
        <f>SUM(E11:E20)</f>
        <v>549744</v>
      </c>
      <c r="F21" s="252">
        <f>SUM(F11:F20)</f>
        <v>2674550</v>
      </c>
      <c r="G21" s="252">
        <f>SUM(G11:G20)</f>
        <v>761132</v>
      </c>
      <c r="H21" s="252">
        <f>SUM(H11:H20)</f>
        <v>112298</v>
      </c>
      <c r="I21" s="252">
        <f>SUM(I11:I20)</f>
        <v>5000</v>
      </c>
      <c r="J21" s="253">
        <f>SUM(J11:J20)</f>
        <v>4646826</v>
      </c>
      <c r="L21" s="231"/>
    </row>
    <row r="22" spans="1:12" ht="36" customHeight="1">
      <c r="A22" s="254" t="s">
        <v>1948</v>
      </c>
      <c r="B22" s="255">
        <f>B21/$J$21</f>
        <v>0.11163899831842208</v>
      </c>
      <c r="C22" s="255">
        <f>C21/$J$21</f>
        <v>0</v>
      </c>
      <c r="D22" s="255">
        <f>D21/$J$21</f>
        <v>0.00666627069746102</v>
      </c>
      <c r="E22" s="256">
        <f>E21/$J$21</f>
        <v>0.1183052690158831</v>
      </c>
      <c r="F22" s="255">
        <f>F21/$J$21</f>
        <v>0.5755649124800455</v>
      </c>
      <c r="G22" s="255">
        <f>G21/$J$21</f>
        <v>0.16379610512638088</v>
      </c>
      <c r="H22" s="255">
        <f>H21/$J$21</f>
        <v>0.02416660318247337</v>
      </c>
      <c r="I22" s="255">
        <f>I21/$J$21</f>
        <v>0.0010760032762147755</v>
      </c>
      <c r="J22" s="256">
        <f>SUM(E21:I21)/$J$21</f>
        <v>0.8829088930809976</v>
      </c>
      <c r="L22" s="231"/>
    </row>
    <row r="23" spans="1:12" ht="21" customHeight="1">
      <c r="A23" s="181"/>
      <c r="B23" s="257"/>
      <c r="C23" s="257"/>
      <c r="D23" s="257"/>
      <c r="E23" s="257"/>
      <c r="F23" s="257"/>
      <c r="G23" s="257"/>
      <c r="H23" s="257"/>
      <c r="I23" s="181"/>
      <c r="L23" s="231"/>
    </row>
    <row r="24" spans="1:12" ht="17.25" customHeight="1">
      <c r="A24" s="258" t="s">
        <v>1949</v>
      </c>
      <c r="B24" s="258"/>
      <c r="C24" s="258"/>
      <c r="D24" s="258"/>
      <c r="E24" s="258"/>
      <c r="F24" s="258"/>
      <c r="G24" s="258"/>
      <c r="H24" s="259"/>
      <c r="I24" s="260"/>
      <c r="J24" s="231"/>
      <c r="L24" s="231"/>
    </row>
    <row r="25" spans="1:12" ht="12.75" customHeight="1">
      <c r="A25" s="181"/>
      <c r="B25" s="181"/>
      <c r="C25" s="181"/>
      <c r="D25" s="181"/>
      <c r="E25" s="181"/>
      <c r="F25" s="181"/>
      <c r="G25" s="181"/>
      <c r="H25" s="139"/>
      <c r="I25" s="181"/>
      <c r="L25" s="231"/>
    </row>
    <row r="26" spans="1:12" ht="106.5" customHeight="1">
      <c r="A26" s="27" t="s">
        <v>1928</v>
      </c>
      <c r="B26" s="27" t="s">
        <v>1950</v>
      </c>
      <c r="C26" s="27" t="s">
        <v>1951</v>
      </c>
      <c r="D26" s="30" t="s">
        <v>1952</v>
      </c>
      <c r="E26" s="27" t="s">
        <v>1953</v>
      </c>
      <c r="F26" s="261" t="s">
        <v>1954</v>
      </c>
      <c r="G26" s="30" t="s">
        <v>1955</v>
      </c>
      <c r="L26" s="231"/>
    </row>
    <row r="27" spans="1:12" ht="36" customHeight="1">
      <c r="A27" s="197" t="s">
        <v>1938</v>
      </c>
      <c r="B27" s="244">
        <f>SUM(Anziani!D22:E22)</f>
        <v>0</v>
      </c>
      <c r="C27" s="244">
        <f>Anziani!L22-Anziani!D22-Anziani!E22</f>
        <v>251435</v>
      </c>
      <c r="D27" s="245">
        <f>SUM(B27:C27)</f>
        <v>251435</v>
      </c>
      <c r="E27" s="244">
        <f>SUM(Anziani!D26:E26)</f>
        <v>0</v>
      </c>
      <c r="F27" s="262">
        <f>Anziani!L26-Anziani!D26-Anziani!E26</f>
        <v>0</v>
      </c>
      <c r="G27" s="263">
        <f>SUM(E27:F27)</f>
        <v>0</v>
      </c>
      <c r="L27" s="231"/>
    </row>
    <row r="28" spans="1:12" ht="36" customHeight="1">
      <c r="A28" s="197" t="s">
        <v>1939</v>
      </c>
      <c r="B28" s="244">
        <f>SUM(Disabili!D23:E23)</f>
        <v>0</v>
      </c>
      <c r="C28" s="244">
        <f>Disabili!L23-Disabili!D23-Disabili!E23</f>
        <v>415616</v>
      </c>
      <c r="D28" s="245">
        <f>SUM(B28:C28)</f>
        <v>415616</v>
      </c>
      <c r="E28" s="244">
        <f>SUM(Disabili!D26:E26)</f>
        <v>0</v>
      </c>
      <c r="F28" s="262">
        <f>Disabili!L26-Disabili!D26-Disabili!E26</f>
        <v>0</v>
      </c>
      <c r="G28" s="245">
        <f>SUM(E28:F28)</f>
        <v>0</v>
      </c>
      <c r="L28" s="231"/>
    </row>
    <row r="29" spans="1:12" ht="36" customHeight="1">
      <c r="A29" s="197" t="s">
        <v>1940</v>
      </c>
      <c r="B29" s="244">
        <f>SUM('Minori-Famiglia'!D24:E24)</f>
        <v>0</v>
      </c>
      <c r="C29" s="244">
        <f>'Minori-Famiglia'!L24-'Minori-Famiglia'!D24-'Minori-Famiglia'!E24</f>
        <v>1808595</v>
      </c>
      <c r="D29" s="245">
        <f>SUM(B29:C29)</f>
        <v>1808595</v>
      </c>
      <c r="E29" s="244">
        <f>SUM('Minori-Famiglia'!D28:E28)</f>
        <v>0</v>
      </c>
      <c r="F29" s="262">
        <f>'Minori-Famiglia'!L28-'Minori-Famiglia'!D28-'Minori-Famiglia'!E28</f>
        <v>266523</v>
      </c>
      <c r="G29" s="245">
        <f>SUM(E29:F29)</f>
        <v>266523</v>
      </c>
      <c r="L29" s="231"/>
    </row>
    <row r="30" spans="1:12" ht="36" customHeight="1">
      <c r="A30" s="235" t="s">
        <v>1941</v>
      </c>
      <c r="B30" s="247">
        <f>SUM(Immigrazione!D15:E15)</f>
        <v>0</v>
      </c>
      <c r="C30" s="244">
        <f>Immigrazione!L15-Immigrazione!D15-Immigrazione!E15</f>
        <v>64720</v>
      </c>
      <c r="D30" s="245">
        <f>SUM(B30:C30)</f>
        <v>64720</v>
      </c>
      <c r="E30" s="244">
        <f>SUM(Immigrazione!D15:E15)</f>
        <v>0</v>
      </c>
      <c r="F30" s="262">
        <f>Immigrazione!L15-Immigrazione!D15-Immigrazione!E15</f>
        <v>64720</v>
      </c>
      <c r="G30" s="245">
        <f>SUM(E30:F30)</f>
        <v>64720</v>
      </c>
      <c r="L30" s="231"/>
    </row>
    <row r="31" spans="1:12" ht="36" customHeight="1">
      <c r="A31" s="197" t="s">
        <v>1942</v>
      </c>
      <c r="B31" s="244">
        <f>SUM('Emarginazione-povertà'!D21:E21)</f>
        <v>0</v>
      </c>
      <c r="C31" s="244">
        <f>'Emarginazione-povertà'!L21-'Emarginazione-povertà'!D21-'Emarginazione-povertà'!E21</f>
        <v>0</v>
      </c>
      <c r="D31" s="245">
        <f>SUM(B31:C31)</f>
        <v>0</v>
      </c>
      <c r="E31" s="244">
        <f>SUM('Emarginazione-povertà'!D25:E25)</f>
        <v>0</v>
      </c>
      <c r="F31" s="262">
        <f>'Emarginazione-povertà'!L25-'Emarginazione-povertà'!D25-'Emarginazione-povertà'!E25</f>
        <v>23770</v>
      </c>
      <c r="G31" s="245">
        <f>SUM(E31:F31)</f>
        <v>23770</v>
      </c>
      <c r="L31" s="231"/>
    </row>
    <row r="32" spans="1:12" ht="36" customHeight="1">
      <c r="A32" s="248" t="s">
        <v>1943</v>
      </c>
      <c r="B32" s="264">
        <f>SUM(Dipendenze!D19:E19)</f>
        <v>0</v>
      </c>
      <c r="C32" s="264">
        <f>Dipendenze!L19-Dipendenze!D19-Dipendenze!E19</f>
        <v>0</v>
      </c>
      <c r="D32" s="249">
        <f>SUM(B32:C32)</f>
        <v>0</v>
      </c>
      <c r="E32" s="264">
        <f>SUM(Dipendenze!D22:E22)</f>
        <v>0</v>
      </c>
      <c r="F32" s="265">
        <f>Dipendenze!L22-Dipendenze!D22-Dipendenze!E22</f>
        <v>0</v>
      </c>
      <c r="G32" s="249">
        <f>SUM(E32:F32)</f>
        <v>0</v>
      </c>
      <c r="L32" s="231"/>
    </row>
    <row r="33" spans="1:12" ht="36" customHeight="1">
      <c r="A33" s="266" t="s">
        <v>1947</v>
      </c>
      <c r="B33" s="267">
        <f>SUM(B27:B32)</f>
        <v>0</v>
      </c>
      <c r="C33" s="267">
        <f>SUM(C27:C32)</f>
        <v>2540366</v>
      </c>
      <c r="D33" s="268">
        <f>SUM(D27:D32)</f>
        <v>2540366</v>
      </c>
      <c r="E33" s="267">
        <f>SUM(E27:E32)</f>
        <v>0</v>
      </c>
      <c r="F33" s="269">
        <f>SUM(F27:F32)</f>
        <v>355013</v>
      </c>
      <c r="G33" s="263">
        <f>SUM(G27:G32)</f>
        <v>355013</v>
      </c>
      <c r="L33" s="231"/>
    </row>
    <row r="34" spans="1:12" ht="36" customHeight="1">
      <c r="A34" s="270" t="s">
        <v>1956</v>
      </c>
      <c r="B34" s="271">
        <f>B33/$D$33</f>
        <v>0</v>
      </c>
      <c r="C34" s="271">
        <f>C33/$D$33</f>
        <v>1</v>
      </c>
      <c r="D34" s="272">
        <f>SUM(B33:C33)/$D$33</f>
        <v>1</v>
      </c>
      <c r="E34" s="271">
        <f>E33/$G$33</f>
        <v>0</v>
      </c>
      <c r="F34" s="273">
        <f>F33/$G$33</f>
        <v>1</v>
      </c>
      <c r="G34" s="272">
        <f>SUM(E33:F33)/$G$33</f>
        <v>1</v>
      </c>
      <c r="H34" s="139"/>
      <c r="I34" s="181"/>
      <c r="L34" s="231"/>
    </row>
    <row r="35" spans="1:12" ht="21" customHeight="1">
      <c r="A35" s="181"/>
      <c r="B35" s="181"/>
      <c r="C35" s="181"/>
      <c r="D35" s="181"/>
      <c r="E35" s="181"/>
      <c r="F35" s="181"/>
      <c r="G35" s="181"/>
      <c r="H35" s="139"/>
      <c r="I35" s="181"/>
      <c r="L35" s="231"/>
    </row>
    <row r="36" spans="1:13" ht="18" customHeight="1">
      <c r="A36" s="243" t="s">
        <v>1957</v>
      </c>
      <c r="B36" s="243"/>
      <c r="C36" s="243"/>
      <c r="D36" s="243"/>
      <c r="E36" s="243"/>
      <c r="F36" s="243"/>
      <c r="G36" s="243"/>
      <c r="H36" s="243"/>
      <c r="I36" s="181"/>
      <c r="L36" s="231"/>
      <c r="M36" s="274"/>
    </row>
    <row r="37" spans="1:13" ht="12.75" customHeight="1">
      <c r="A37" s="181"/>
      <c r="H37" s="139"/>
      <c r="I37" s="181"/>
      <c r="L37" s="231"/>
      <c r="M37" s="274"/>
    </row>
    <row r="38" spans="1:13" ht="15.75" customHeight="1">
      <c r="A38" s="27" t="s">
        <v>1928</v>
      </c>
      <c r="B38" s="27" t="s">
        <v>1958</v>
      </c>
      <c r="C38" s="27"/>
      <c r="D38" s="27"/>
      <c r="E38" s="27"/>
      <c r="F38" s="27"/>
      <c r="G38" s="27"/>
      <c r="H38" s="27"/>
      <c r="I38" s="181"/>
      <c r="J38" s="275" t="s">
        <v>1959</v>
      </c>
      <c r="M38" s="274"/>
    </row>
    <row r="39" spans="1:13" ht="44.25" customHeight="1">
      <c r="A39" s="27"/>
      <c r="B39" s="276" t="s">
        <v>28</v>
      </c>
      <c r="C39" s="276" t="s">
        <v>29</v>
      </c>
      <c r="D39" s="276" t="s">
        <v>1960</v>
      </c>
      <c r="E39" s="276" t="s">
        <v>31</v>
      </c>
      <c r="F39" s="276" t="s">
        <v>32</v>
      </c>
      <c r="G39" s="276" t="s">
        <v>33</v>
      </c>
      <c r="H39" s="277" t="s">
        <v>1961</v>
      </c>
      <c r="I39" s="181"/>
      <c r="J39" s="275"/>
      <c r="M39" s="274"/>
    </row>
    <row r="40" spans="1:13" ht="35.25" customHeight="1">
      <c r="A40" s="278" t="s">
        <v>1938</v>
      </c>
      <c r="B40" s="279">
        <f>Anziani!O27</f>
        <v>238594</v>
      </c>
      <c r="C40" s="279">
        <f>Anziani!P27</f>
        <v>10166</v>
      </c>
      <c r="D40" s="279">
        <f>Anziani!Q27</f>
        <v>0</v>
      </c>
      <c r="E40" s="279">
        <f>Anziani!R27</f>
        <v>0</v>
      </c>
      <c r="F40" s="279">
        <f>Anziani!S27</f>
        <v>27175</v>
      </c>
      <c r="G40" s="279">
        <f>Anziani!T27</f>
        <v>0</v>
      </c>
      <c r="H40" s="95">
        <f>SUM(B40:G40)</f>
        <v>275935</v>
      </c>
      <c r="I40" s="181"/>
      <c r="J40" s="280">
        <f>H40-J11</f>
        <v>0</v>
      </c>
      <c r="M40" s="281"/>
    </row>
    <row r="41" spans="1:13" ht="35.25" customHeight="1">
      <c r="A41" s="278" t="s">
        <v>1939</v>
      </c>
      <c r="B41" s="279">
        <f>Disabili!O28</f>
        <v>417836</v>
      </c>
      <c r="C41" s="279">
        <f>Disabili!P28</f>
        <v>5083</v>
      </c>
      <c r="D41" s="279">
        <f>Disabili!Q28</f>
        <v>0</v>
      </c>
      <c r="E41" s="279">
        <f>Disabili!R28</f>
        <v>0</v>
      </c>
      <c r="F41" s="279">
        <f>Disabili!S28</f>
        <v>0</v>
      </c>
      <c r="G41" s="279">
        <f>Disabili!T28</f>
        <v>12697</v>
      </c>
      <c r="H41" s="95">
        <f>SUM(B41:G41)</f>
        <v>435616</v>
      </c>
      <c r="I41" s="181"/>
      <c r="J41" s="280">
        <f>H41-J12</f>
        <v>0</v>
      </c>
      <c r="M41" s="281"/>
    </row>
    <row r="42" spans="1:13" ht="35.25" customHeight="1">
      <c r="A42" s="278" t="s">
        <v>1940</v>
      </c>
      <c r="B42" s="279">
        <f>'Minori-Famiglia'!O34</f>
        <v>1994744</v>
      </c>
      <c r="C42" s="279">
        <f>'Minori-Famiglia'!P34</f>
        <v>266664</v>
      </c>
      <c r="D42" s="279">
        <f>'Minori-Famiglia'!Q34</f>
        <v>0</v>
      </c>
      <c r="E42" s="279">
        <f>'Minori-Famiglia'!R34</f>
        <v>0</v>
      </c>
      <c r="F42" s="279">
        <f>'Minori-Famiglia'!S34</f>
        <v>161115</v>
      </c>
      <c r="G42" s="279">
        <f>'Minori-Famiglia'!T34</f>
        <v>15820</v>
      </c>
      <c r="H42" s="95">
        <f>SUM(B42:G42)</f>
        <v>2438343</v>
      </c>
      <c r="J42" s="280">
        <f>H42-J13</f>
        <v>0</v>
      </c>
      <c r="M42" s="281"/>
    </row>
    <row r="43" spans="1:13" ht="35.25" customHeight="1">
      <c r="A43" s="282" t="s">
        <v>1941</v>
      </c>
      <c r="B43" s="279">
        <f>Immigrazione!O17</f>
        <v>57220</v>
      </c>
      <c r="C43" s="279">
        <f>Immigrazione!P17</f>
        <v>0</v>
      </c>
      <c r="D43" s="279">
        <f>Immigrazione!Q17</f>
        <v>0</v>
      </c>
      <c r="E43" s="279">
        <f>Immigrazione!R17</f>
        <v>0</v>
      </c>
      <c r="F43" s="279">
        <f>Immigrazione!S17</f>
        <v>0</v>
      </c>
      <c r="G43" s="279">
        <f>Immigrazione!T17</f>
        <v>7500</v>
      </c>
      <c r="H43" s="95">
        <f>SUM(B43:G43)</f>
        <v>64720</v>
      </c>
      <c r="J43" s="280">
        <f>H43-J14</f>
        <v>0</v>
      </c>
      <c r="M43" s="281"/>
    </row>
    <row r="44" spans="1:13" ht="35.25" customHeight="1">
      <c r="A44" s="278" t="s">
        <v>1942</v>
      </c>
      <c r="B44" s="279">
        <f>'Emarginazione-povertà'!O27</f>
        <v>65778</v>
      </c>
      <c r="C44" s="279">
        <f>'Emarginazione-povertà'!P27</f>
        <v>0</v>
      </c>
      <c r="D44" s="279">
        <f>'Emarginazione-povertà'!Q27</f>
        <v>0</v>
      </c>
      <c r="E44" s="279">
        <f>'Emarginazione-povertà'!R27</f>
        <v>217309</v>
      </c>
      <c r="F44" s="279">
        <f>'Emarginazione-povertà'!S27</f>
        <v>0</v>
      </c>
      <c r="G44" s="279">
        <f>'Emarginazione-povertà'!T27</f>
        <v>0</v>
      </c>
      <c r="H44" s="95">
        <f>SUM(B44:G44)</f>
        <v>283087</v>
      </c>
      <c r="J44" s="280">
        <f>H44-J15</f>
        <v>0</v>
      </c>
      <c r="M44" s="281"/>
    </row>
    <row r="45" spans="1:13" ht="35.25" customHeight="1">
      <c r="A45" s="278" t="s">
        <v>1943</v>
      </c>
      <c r="B45" s="279">
        <f>Dipendenze!O24</f>
        <v>0</v>
      </c>
      <c r="C45" s="279">
        <f>Dipendenze!P24</f>
        <v>0</v>
      </c>
      <c r="D45" s="279">
        <f>Dipendenze!Q24</f>
        <v>0</v>
      </c>
      <c r="E45" s="279">
        <f>Dipendenze!R24</f>
        <v>0</v>
      </c>
      <c r="F45" s="279">
        <f>Dipendenze!S24</f>
        <v>0</v>
      </c>
      <c r="G45" s="279">
        <f>Dipendenze!T24</f>
        <v>0</v>
      </c>
      <c r="H45" s="95">
        <f>SUM(B45:G45)</f>
        <v>0</v>
      </c>
      <c r="J45" s="280">
        <f>H45-J16</f>
        <v>0</v>
      </c>
      <c r="M45" s="281"/>
    </row>
    <row r="46" spans="1:13" ht="35.25" customHeight="1">
      <c r="A46" s="278" t="s">
        <v>1944</v>
      </c>
      <c r="B46" s="279">
        <f>'Salute mentale'!F27</f>
        <v>1200</v>
      </c>
      <c r="C46" s="279">
        <f>'Salute mentale'!G27</f>
        <v>0</v>
      </c>
      <c r="D46" s="279">
        <f>'Salute mentale'!H27</f>
        <v>0</v>
      </c>
      <c r="E46" s="279">
        <f>'Salute mentale'!I27</f>
        <v>0</v>
      </c>
      <c r="F46" s="279">
        <f>'Salute mentale'!J27</f>
        <v>0</v>
      </c>
      <c r="G46" s="279">
        <f>'Salute mentale'!K27</f>
        <v>0</v>
      </c>
      <c r="H46" s="95">
        <f>SUM(B46:G46)</f>
        <v>1200</v>
      </c>
      <c r="J46" s="280">
        <f>H46-J17</f>
        <v>0</v>
      </c>
      <c r="M46" s="281"/>
    </row>
    <row r="47" spans="1:13" ht="35.25" customHeight="1">
      <c r="A47" s="278" t="s">
        <v>1945</v>
      </c>
      <c r="B47" s="279">
        <f>'Compartecip. alla spesa socsan'!D27</f>
        <v>573359</v>
      </c>
      <c r="C47" s="244">
        <f>'Compartecip. alla spesa socsan'!E27</f>
        <v>30464</v>
      </c>
      <c r="D47" s="283"/>
      <c r="E47" s="283"/>
      <c r="F47" s="283"/>
      <c r="G47" s="283"/>
      <c r="H47" s="95">
        <f>SUM(B47:G47)</f>
        <v>603823</v>
      </c>
      <c r="J47" s="280">
        <f>H47-J18</f>
        <v>0</v>
      </c>
      <c r="M47" s="281"/>
    </row>
    <row r="48" spans="1:13" ht="35.25" customHeight="1">
      <c r="A48" s="278" t="s">
        <v>1946</v>
      </c>
      <c r="B48" s="279">
        <f>'SVZ sociale professionale'!N13</f>
        <v>544102</v>
      </c>
      <c r="C48" s="279">
        <f>'SVZ sociale professionale'!O13</f>
        <v>0</v>
      </c>
      <c r="D48" s="279">
        <f>'SVZ sociale professionale'!P13</f>
        <v>0</v>
      </c>
      <c r="E48" s="279">
        <f>'SVZ sociale professionale'!Q13</f>
        <v>0</v>
      </c>
      <c r="F48" s="279">
        <f>'SVZ sociale professionale'!R13</f>
        <v>0</v>
      </c>
      <c r="G48" s="279">
        <f>'SVZ sociale professionale'!S13</f>
        <v>0</v>
      </c>
      <c r="H48" s="95">
        <f>SUM(B48:G48)</f>
        <v>544102</v>
      </c>
      <c r="J48" s="280">
        <f>H48-J19</f>
        <v>0</v>
      </c>
      <c r="M48" s="281"/>
    </row>
    <row r="49" spans="1:13" ht="35.25" customHeight="1">
      <c r="A49" s="198" t="s">
        <v>1911</v>
      </c>
      <c r="B49" s="284">
        <f>'SVZ sociale professionale'!N12</f>
        <v>0</v>
      </c>
      <c r="C49" s="285"/>
      <c r="D49" s="285"/>
      <c r="E49" s="285"/>
      <c r="F49" s="285"/>
      <c r="G49" s="285"/>
      <c r="H49" s="128">
        <f>SUM(B49:G49)</f>
        <v>0</v>
      </c>
      <c r="J49" s="280">
        <f>H49-J20</f>
        <v>0</v>
      </c>
      <c r="M49" s="281"/>
    </row>
    <row r="50" spans="1:13" ht="35.25" customHeight="1">
      <c r="A50" s="286" t="s">
        <v>1962</v>
      </c>
      <c r="B50" s="287">
        <f>SUM(B40:B49)</f>
        <v>3892833</v>
      </c>
      <c r="C50" s="287">
        <f>SUM(C40:C49)</f>
        <v>312377</v>
      </c>
      <c r="D50" s="287">
        <f>SUM(D40:D49)</f>
        <v>0</v>
      </c>
      <c r="E50" s="287">
        <f>SUM(E40:E49)</f>
        <v>217309</v>
      </c>
      <c r="F50" s="287">
        <f>SUM(F40:F49)</f>
        <v>188290</v>
      </c>
      <c r="G50" s="287">
        <f>SUM(G40:G49)</f>
        <v>36017</v>
      </c>
      <c r="H50" s="288">
        <f>SUM(H40:H49)</f>
        <v>4646826</v>
      </c>
      <c r="J50" s="280">
        <f>H50-J21</f>
        <v>0</v>
      </c>
      <c r="M50" s="281"/>
    </row>
    <row r="51" spans="1:12" ht="35.25" customHeight="1">
      <c r="A51" s="254" t="s">
        <v>1956</v>
      </c>
      <c r="B51" s="289">
        <f>B50/$H$50</f>
        <v>0.8377402123513986</v>
      </c>
      <c r="C51" s="289">
        <f>C50/$H$50</f>
        <v>0.06722373508282858</v>
      </c>
      <c r="D51" s="289">
        <f>D50/$H$50</f>
        <v>0</v>
      </c>
      <c r="E51" s="289">
        <f>E50/$H$50</f>
        <v>0.04676503919019133</v>
      </c>
      <c r="F51" s="289">
        <f>F50/$H$50</f>
        <v>0.04052013137569601</v>
      </c>
      <c r="G51" s="289">
        <f>G50/$H$50</f>
        <v>0.007750881999885513</v>
      </c>
      <c r="H51" s="290">
        <f>SUM(B50:G50)/$H$50</f>
        <v>1</v>
      </c>
      <c r="L51" s="231"/>
    </row>
    <row r="52" spans="1:12" ht="20.25" customHeight="1">
      <c r="A52" s="291"/>
      <c r="B52" s="292"/>
      <c r="C52" s="292"/>
      <c r="D52" s="292"/>
      <c r="E52" s="292"/>
      <c r="F52" s="292"/>
      <c r="G52" s="292"/>
      <c r="H52" s="292"/>
      <c r="L52" s="231"/>
    </row>
    <row r="53" spans="1:12" ht="18" customHeight="1">
      <c r="A53" s="243" t="s">
        <v>1963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31"/>
    </row>
    <row r="54" spans="1:11" ht="12.7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293"/>
    </row>
    <row r="55" spans="1:12" ht="93.75" customHeight="1">
      <c r="A55" s="27" t="s">
        <v>1928</v>
      </c>
      <c r="B55" s="26" t="s">
        <v>1964</v>
      </c>
      <c r="C55" s="26" t="s">
        <v>1965</v>
      </c>
      <c r="D55" s="26" t="s">
        <v>1966</v>
      </c>
      <c r="E55" s="26" t="s">
        <v>1967</v>
      </c>
      <c r="F55" s="27" t="s">
        <v>1968</v>
      </c>
      <c r="G55" s="26" t="s">
        <v>1969</v>
      </c>
      <c r="H55" s="26" t="s">
        <v>1970</v>
      </c>
      <c r="I55" s="26" t="s">
        <v>1971</v>
      </c>
      <c r="J55" s="26" t="s">
        <v>1972</v>
      </c>
      <c r="K55" s="30" t="s">
        <v>1973</v>
      </c>
      <c r="L55" s="294" t="s">
        <v>1959</v>
      </c>
    </row>
    <row r="56" spans="1:12" ht="42" customHeight="1">
      <c r="A56" s="295" t="s">
        <v>1938</v>
      </c>
      <c r="B56" s="296">
        <f>Anziani!C27</f>
        <v>92439</v>
      </c>
      <c r="C56" s="296">
        <f>Anziani!D27</f>
        <v>0</v>
      </c>
      <c r="D56" s="296">
        <f>Anziani!E27</f>
        <v>0</v>
      </c>
      <c r="E56" s="296">
        <f>Anziani!F27</f>
        <v>183496</v>
      </c>
      <c r="F56" s="296">
        <f>Anziani!G27</f>
        <v>0</v>
      </c>
      <c r="G56" s="296">
        <f>Anziani!H27</f>
        <v>0</v>
      </c>
      <c r="H56" s="296">
        <f>Anziani!I27</f>
        <v>0</v>
      </c>
      <c r="I56" s="296">
        <f>Anziani!J27</f>
        <v>0</v>
      </c>
      <c r="J56" s="296">
        <f>Anziani!K27</f>
        <v>0</v>
      </c>
      <c r="K56" s="263">
        <f>SUM(B56:J56)</f>
        <v>275935</v>
      </c>
      <c r="L56" s="297">
        <f>K56-H40</f>
        <v>0</v>
      </c>
    </row>
    <row r="57" spans="1:12" ht="42" customHeight="1">
      <c r="A57" s="278" t="s">
        <v>1939</v>
      </c>
      <c r="B57" s="244">
        <f>Disabili!C28</f>
        <v>32697</v>
      </c>
      <c r="C57" s="244">
        <f>Disabili!D28</f>
        <v>0</v>
      </c>
      <c r="D57" s="244">
        <f>Disabili!E28</f>
        <v>0</v>
      </c>
      <c r="E57" s="244">
        <f>Disabili!F28</f>
        <v>122033</v>
      </c>
      <c r="F57" s="244">
        <f>Disabili!G28</f>
        <v>191219</v>
      </c>
      <c r="G57" s="244">
        <f>Disabili!H28</f>
        <v>68758</v>
      </c>
      <c r="H57" s="244">
        <f>Disabili!I28</f>
        <v>0</v>
      </c>
      <c r="I57" s="244">
        <f>Disabili!J28</f>
        <v>0</v>
      </c>
      <c r="J57" s="244">
        <f>Disabili!K28</f>
        <v>20909</v>
      </c>
      <c r="K57" s="263">
        <f>SUM(B57:J57)</f>
        <v>435616</v>
      </c>
      <c r="L57" s="297">
        <f>K57-H41</f>
        <v>0</v>
      </c>
    </row>
    <row r="58" spans="1:12" ht="42" customHeight="1">
      <c r="A58" s="278" t="s">
        <v>1940</v>
      </c>
      <c r="B58" s="244">
        <f>'Minori-Famiglia'!C34</f>
        <v>1283760</v>
      </c>
      <c r="C58" s="244">
        <f>'Minori-Famiglia'!D34</f>
        <v>0</v>
      </c>
      <c r="D58" s="244">
        <f>'Minori-Famiglia'!E34</f>
        <v>0</v>
      </c>
      <c r="E58" s="244">
        <f>'Minori-Famiglia'!F34</f>
        <v>386188</v>
      </c>
      <c r="F58" s="244">
        <f>'Minori-Famiglia'!G34</f>
        <v>266523</v>
      </c>
      <c r="G58" s="244">
        <f>'Minori-Famiglia'!H34</f>
        <v>0</v>
      </c>
      <c r="H58" s="244">
        <f>'Minori-Famiglia'!I34</f>
        <v>0</v>
      </c>
      <c r="I58" s="244">
        <f>'Minori-Famiglia'!J34</f>
        <v>0</v>
      </c>
      <c r="J58" s="244">
        <f>'Minori-Famiglia'!K34</f>
        <v>501872</v>
      </c>
      <c r="K58" s="263">
        <f>SUM(B58:J58)</f>
        <v>2438343</v>
      </c>
      <c r="L58" s="297">
        <f>K58-H42</f>
        <v>0</v>
      </c>
    </row>
    <row r="59" spans="1:12" ht="42" customHeight="1">
      <c r="A59" s="282" t="s">
        <v>1941</v>
      </c>
      <c r="B59" s="244">
        <f>Immigrazione!C17</f>
        <v>52666</v>
      </c>
      <c r="C59" s="244">
        <f>Immigrazione!D17</f>
        <v>0</v>
      </c>
      <c r="D59" s="244">
        <f>Immigrazione!E17</f>
        <v>0</v>
      </c>
      <c r="E59" s="244">
        <f>Immigrazione!F17</f>
        <v>12054</v>
      </c>
      <c r="F59" s="244">
        <f>Immigrazione!G17</f>
        <v>0</v>
      </c>
      <c r="G59" s="244">
        <f>Immigrazione!H17</f>
        <v>0</v>
      </c>
      <c r="H59" s="244">
        <f>Immigrazione!I17</f>
        <v>0</v>
      </c>
      <c r="I59" s="244">
        <f>Immigrazione!J17</f>
        <v>0</v>
      </c>
      <c r="J59" s="244">
        <f>Immigrazione!K17</f>
        <v>0</v>
      </c>
      <c r="K59" s="263">
        <f>SUM(B59:J59)</f>
        <v>64720</v>
      </c>
      <c r="L59" s="297">
        <f>K59-H43</f>
        <v>0</v>
      </c>
    </row>
    <row r="60" spans="1:12" ht="42" customHeight="1">
      <c r="A60" s="278" t="s">
        <v>1942</v>
      </c>
      <c r="B60" s="244">
        <f>'Emarginazione-povertà'!C27</f>
        <v>257117</v>
      </c>
      <c r="C60" s="244">
        <f>'Emarginazione-povertà'!D27</f>
        <v>0</v>
      </c>
      <c r="D60" s="244">
        <f>'Emarginazione-povertà'!E27</f>
        <v>0</v>
      </c>
      <c r="E60" s="244">
        <f>'Emarginazione-povertà'!F27</f>
        <v>0</v>
      </c>
      <c r="F60" s="244">
        <f>'Emarginazione-povertà'!G27</f>
        <v>12218</v>
      </c>
      <c r="G60" s="244">
        <f>'Emarginazione-povertà'!H27</f>
        <v>0</v>
      </c>
      <c r="H60" s="244">
        <f>'Emarginazione-povertà'!I27</f>
        <v>0</v>
      </c>
      <c r="I60" s="244">
        <f>'Emarginazione-povertà'!J27</f>
        <v>0</v>
      </c>
      <c r="J60" s="244">
        <f>'Emarginazione-povertà'!K27</f>
        <v>13752</v>
      </c>
      <c r="K60" s="263">
        <f>SUM(B60:J60)</f>
        <v>283087</v>
      </c>
      <c r="L60" s="297">
        <f>K60-H44</f>
        <v>0</v>
      </c>
    </row>
    <row r="61" spans="1:12" ht="42" customHeight="1">
      <c r="A61" s="278" t="s">
        <v>1943</v>
      </c>
      <c r="B61" s="244">
        <f>Dipendenze!C24</f>
        <v>0</v>
      </c>
      <c r="C61" s="244">
        <f>Dipendenze!D24</f>
        <v>0</v>
      </c>
      <c r="D61" s="244">
        <f>Dipendenze!E24</f>
        <v>0</v>
      </c>
      <c r="E61" s="244">
        <f>Dipendenze!F24</f>
        <v>0</v>
      </c>
      <c r="F61" s="244">
        <f>Dipendenze!G24</f>
        <v>0</v>
      </c>
      <c r="G61" s="244">
        <f>Dipendenze!H24</f>
        <v>0</v>
      </c>
      <c r="H61" s="244">
        <f>Dipendenze!I24</f>
        <v>0</v>
      </c>
      <c r="I61" s="244">
        <f>Dipendenze!J24</f>
        <v>0</v>
      </c>
      <c r="J61" s="244">
        <f>Dipendenze!K24</f>
        <v>0</v>
      </c>
      <c r="K61" s="263">
        <f>SUM(B61:J61)</f>
        <v>0</v>
      </c>
      <c r="L61" s="297">
        <f>K61-H45</f>
        <v>0</v>
      </c>
    </row>
    <row r="62" spans="1:12" ht="42" customHeight="1">
      <c r="A62" s="278" t="s">
        <v>1944</v>
      </c>
      <c r="B62" s="245"/>
      <c r="C62" s="245"/>
      <c r="D62" s="245"/>
      <c r="E62" s="245"/>
      <c r="F62" s="246"/>
      <c r="G62" s="246"/>
      <c r="H62" s="246"/>
      <c r="I62" s="246"/>
      <c r="J62" s="246"/>
      <c r="K62" s="263">
        <f>'Salute mentale'!E27</f>
        <v>1200</v>
      </c>
      <c r="L62" s="297">
        <f>K62-H46</f>
        <v>0</v>
      </c>
    </row>
    <row r="63" spans="1:12" ht="12.75">
      <c r="A63" s="278" t="s">
        <v>1945</v>
      </c>
      <c r="B63" s="245"/>
      <c r="C63" s="245"/>
      <c r="D63" s="245"/>
      <c r="E63" s="245"/>
      <c r="F63" s="246"/>
      <c r="G63" s="246"/>
      <c r="H63" s="246"/>
      <c r="I63" s="246"/>
      <c r="J63" s="246"/>
      <c r="K63" s="263">
        <f>'Compartecip. alla spesa socsan'!F27</f>
        <v>603823</v>
      </c>
      <c r="L63" s="297">
        <f>K63-H47</f>
        <v>0</v>
      </c>
    </row>
    <row r="64" spans="1:12" ht="42" customHeight="1">
      <c r="A64" s="278" t="s">
        <v>1946</v>
      </c>
      <c r="B64" s="244">
        <f>'SVZ sociale professionale'!C13</f>
        <v>544102</v>
      </c>
      <c r="C64" s="244">
        <f>'SVZ sociale professionale'!D13</f>
        <v>0</v>
      </c>
      <c r="D64" s="244">
        <f>'SVZ sociale professionale'!E13</f>
        <v>0</v>
      </c>
      <c r="E64" s="244">
        <f>'SVZ sociale professionale'!F13</f>
        <v>0</v>
      </c>
      <c r="F64" s="244">
        <f>'SVZ sociale professionale'!G13</f>
        <v>0</v>
      </c>
      <c r="G64" s="244">
        <f>'SVZ sociale professionale'!H13</f>
        <v>0</v>
      </c>
      <c r="H64" s="244">
        <f>'SVZ sociale professionale'!I13</f>
        <v>0</v>
      </c>
      <c r="I64" s="244">
        <f>'SVZ sociale professionale'!J13</f>
        <v>0</v>
      </c>
      <c r="J64" s="244">
        <f>'SVZ sociale professionale'!K13</f>
        <v>0</v>
      </c>
      <c r="K64" s="245">
        <f>SUM(B64:J64)</f>
        <v>544102</v>
      </c>
      <c r="L64" s="297">
        <f>K64-H48</f>
        <v>0</v>
      </c>
    </row>
    <row r="65" spans="1:12" ht="50.25" customHeight="1">
      <c r="A65" s="298" t="s">
        <v>1911</v>
      </c>
      <c r="B65" s="299"/>
      <c r="C65" s="299"/>
      <c r="D65" s="299"/>
      <c r="E65" s="299"/>
      <c r="F65" s="299"/>
      <c r="G65" s="299"/>
      <c r="H65" s="300">
        <f>'SVZ sociale professionale'!I12</f>
        <v>0</v>
      </c>
      <c r="I65" s="299"/>
      <c r="J65" s="299"/>
      <c r="K65" s="301">
        <f>SUM(B65:J65)</f>
        <v>0</v>
      </c>
      <c r="L65" s="297">
        <f>K65-H49</f>
        <v>0</v>
      </c>
    </row>
    <row r="66" spans="1:12" ht="42" customHeight="1">
      <c r="A66" s="251" t="s">
        <v>1962</v>
      </c>
      <c r="B66" s="302">
        <f>SUM(B56:B65)</f>
        <v>2262781</v>
      </c>
      <c r="C66" s="302">
        <f>SUM(C56:C65)</f>
        <v>0</v>
      </c>
      <c r="D66" s="302">
        <f>SUM(D56:D65)</f>
        <v>0</v>
      </c>
      <c r="E66" s="302">
        <f>SUM(E56:E65)</f>
        <v>703771</v>
      </c>
      <c r="F66" s="302">
        <f>SUM(F56:F65)</f>
        <v>469960</v>
      </c>
      <c r="G66" s="302">
        <f>SUM(G56:G65)</f>
        <v>68758</v>
      </c>
      <c r="H66" s="302">
        <f>SUM(H56:H65)</f>
        <v>0</v>
      </c>
      <c r="I66" s="302">
        <f>SUM(I56:I65)</f>
        <v>0</v>
      </c>
      <c r="J66" s="302">
        <f>SUM(J56:J65)</f>
        <v>536533</v>
      </c>
      <c r="K66" s="288">
        <f>SUM(K56:K65)</f>
        <v>4646826</v>
      </c>
      <c r="L66" s="297">
        <f>K66-H50</f>
        <v>0</v>
      </c>
    </row>
    <row r="67" spans="1:11" ht="42" customHeight="1">
      <c r="A67" s="303" t="s">
        <v>1956</v>
      </c>
      <c r="B67" s="289">
        <f>B66/$K$66</f>
        <v>0.48695195387130913</v>
      </c>
      <c r="C67" s="289">
        <f>C66/$K$66</f>
        <v>0</v>
      </c>
      <c r="D67" s="289">
        <f>D66/$K$66</f>
        <v>0</v>
      </c>
      <c r="E67" s="289">
        <f>E66/$K$66</f>
        <v>0.15145198034098975</v>
      </c>
      <c r="F67" s="289">
        <f>F66/$K$66</f>
        <v>0.10113569993797918</v>
      </c>
      <c r="G67" s="289">
        <f>G66/$K$66</f>
        <v>0.014796766653195105</v>
      </c>
      <c r="H67" s="289">
        <f>H66/$K$66</f>
        <v>0</v>
      </c>
      <c r="I67" s="289">
        <f>I66/$K$66</f>
        <v>0</v>
      </c>
      <c r="J67" s="289">
        <f>J66/$K$66</f>
        <v>0.11546225315946843</v>
      </c>
      <c r="K67" s="289">
        <f>SUM(B66:J66)/$K$66</f>
        <v>0.8697986539629415</v>
      </c>
    </row>
  </sheetData>
  <sheetProtection sheet="1"/>
  <mergeCells count="7">
    <mergeCell ref="A8:J8"/>
    <mergeCell ref="A24:G24"/>
    <mergeCell ref="A36:H36"/>
    <mergeCell ref="A38:A39"/>
    <mergeCell ref="B38:H38"/>
    <mergeCell ref="J38:J39"/>
    <mergeCell ref="A53:K5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140625" defaultRowHeight="12.75"/>
  <cols>
    <col min="1" max="2" width="43.7109375" style="6" customWidth="1"/>
    <col min="3" max="3" width="26.00390625" style="6" customWidth="1"/>
    <col min="4" max="6" width="19.7109375" style="6" customWidth="1"/>
    <col min="7" max="16384" width="9.140625" style="6" customWidth="1"/>
  </cols>
  <sheetData>
    <row r="1" spans="1:6" ht="24" customHeight="1">
      <c r="A1" s="24" t="s">
        <v>0</v>
      </c>
      <c r="B1" s="24"/>
      <c r="C1" s="24"/>
      <c r="D1" s="24"/>
      <c r="E1" s="24"/>
      <c r="F1" s="24"/>
    </row>
    <row r="2" spans="1:2" ht="18" customHeight="1">
      <c r="A2" s="7" t="s">
        <v>1</v>
      </c>
      <c r="B2" s="89" t="str">
        <f>Anziani!B2</f>
        <v>MILANO 2</v>
      </c>
    </row>
    <row r="3" spans="1:2" ht="18" customHeight="1">
      <c r="A3" s="7" t="s">
        <v>3</v>
      </c>
      <c r="B3" s="90" t="str">
        <f>Anziani!B3</f>
        <v>PIOLTELLO - AREA 3</v>
      </c>
    </row>
    <row r="4" spans="1:2" ht="18" customHeight="1">
      <c r="A4" s="7" t="s">
        <v>5</v>
      </c>
      <c r="B4" s="90" t="str">
        <f>Anziani!B4</f>
        <v>PIOLTELLO</v>
      </c>
    </row>
    <row r="5" spans="1:2" ht="18" customHeight="1">
      <c r="A5" s="7" t="s">
        <v>7</v>
      </c>
      <c r="B5" s="90">
        <f>Anziani!B5</f>
        <v>15175</v>
      </c>
    </row>
    <row r="6" spans="1:2" ht="18" customHeight="1">
      <c r="A6" s="7" t="s">
        <v>8</v>
      </c>
      <c r="B6" s="92">
        <f>Anziani!B6</f>
        <v>2010</v>
      </c>
    </row>
    <row r="7" ht="12" customHeight="1"/>
    <row r="8" spans="1:4" ht="18" customHeight="1">
      <c r="A8" s="243" t="s">
        <v>1974</v>
      </c>
      <c r="B8" s="243"/>
      <c r="C8" s="243"/>
      <c r="D8" s="243"/>
    </row>
    <row r="9" spans="2:4" ht="12" customHeight="1">
      <c r="B9" s="304"/>
      <c r="C9" s="304"/>
      <c r="D9" s="304"/>
    </row>
    <row r="10" spans="1:4" ht="67.5" customHeight="1">
      <c r="A10" s="261" t="s">
        <v>1928</v>
      </c>
      <c r="B10" s="26" t="s">
        <v>1975</v>
      </c>
      <c r="C10" s="26" t="s">
        <v>1976</v>
      </c>
      <c r="D10" s="305" t="s">
        <v>1977</v>
      </c>
    </row>
    <row r="11" spans="1:4" ht="19.5" customHeight="1">
      <c r="A11" s="278" t="s">
        <v>1938</v>
      </c>
      <c r="B11" s="306">
        <f>(Anziani!L14-Anziani!L13)/Anziani!M14</f>
        <v>1250</v>
      </c>
      <c r="C11" s="306">
        <f>Anziani!L22/Anziani!M22</f>
        <v>246.02250489236792</v>
      </c>
      <c r="D11" s="306" t="e">
        <f>Anziani!L26/Anziani!M26</f>
        <v>#DIV/0!</v>
      </c>
    </row>
    <row r="12" spans="1:4" ht="19.5" customHeight="1">
      <c r="A12" s="278" t="s">
        <v>1939</v>
      </c>
      <c r="B12" s="306">
        <f>(Disabili!L14-Disabili!L13)/Disabili!M14</f>
        <v>2222.222222222222</v>
      </c>
      <c r="C12" s="306">
        <f>Disabili!L23/Disabili!M23</f>
        <v>3406.688524590164</v>
      </c>
      <c r="D12" s="306" t="e">
        <f>Disabili!L26/Disabili!M26</f>
        <v>#DIV/0!</v>
      </c>
    </row>
    <row r="13" spans="1:4" ht="19.5" customHeight="1">
      <c r="A13" s="278" t="s">
        <v>1940</v>
      </c>
      <c r="B13" s="306">
        <f>('Minori-Famiglia'!L14-'Minori-Famiglia'!L13)/'Minori-Famiglia'!M14</f>
        <v>1870.4166666666667</v>
      </c>
      <c r="C13" s="306">
        <f>'Minori-Famiglia'!L24/'Minori-Famiglia'!M24</f>
        <v>1339.7</v>
      </c>
      <c r="D13" s="306">
        <f>'Minori-Famiglia'!L28/'Minori-Famiglia'!M28</f>
        <v>16657.6875</v>
      </c>
    </row>
    <row r="14" spans="1:4" ht="19.5" customHeight="1">
      <c r="A14" s="278" t="s">
        <v>1941</v>
      </c>
      <c r="B14" s="307"/>
      <c r="C14" s="306">
        <f>Immigrazione!L15/Immigrazione!M15</f>
        <v>64.72</v>
      </c>
      <c r="D14" s="307"/>
    </row>
    <row r="15" spans="1:4" ht="19.5" customHeight="1">
      <c r="A15" s="278" t="s">
        <v>1942</v>
      </c>
      <c r="B15" s="306">
        <f>('Emarginazione-povertà'!L15-'Emarginazione-povertà'!L13)/'Emarginazione-povertà'!M15</f>
        <v>788.1975683890578</v>
      </c>
      <c r="C15" s="306" t="e">
        <f>'Emarginazione-povertà'!L21/'Emarginazione-povertà'!M21</f>
        <v>#DIV/0!</v>
      </c>
      <c r="D15" s="306" t="e">
        <f>'Emarginazione-povertà'!L25/'Emarginazione-povertà'!M25</f>
        <v>#DIV/0!</v>
      </c>
    </row>
    <row r="16" spans="1:4" ht="19.5" customHeight="1">
      <c r="A16" s="278" t="s">
        <v>1943</v>
      </c>
      <c r="B16" s="306" t="e">
        <f>(Dipendenze!L12-Dipendenze!L11)/Dipendenze!M12</f>
        <v>#DIV/0!</v>
      </c>
      <c r="C16" s="306" t="e">
        <f>Dipendenze!L19/Dipendenze!M19</f>
        <v>#DIV/0!</v>
      </c>
      <c r="D16" s="306" t="e">
        <f>Dipendenze!L22/Dipendenze!M22</f>
        <v>#DIV/0!</v>
      </c>
    </row>
    <row r="17" spans="1:4" ht="19.5" customHeight="1">
      <c r="A17" s="278" t="s">
        <v>1944</v>
      </c>
      <c r="B17" s="306" t="e">
        <f>('Salute mentale'!E15-'Salute mentale'!E13)/'Salute mentale'!C15</f>
        <v>#DIV/0!</v>
      </c>
      <c r="C17" s="306">
        <f>'Salute mentale'!E23/'Salute mentale'!C23</f>
        <v>400</v>
      </c>
      <c r="D17" s="306" t="e">
        <f>'Salute mentale'!E26/'Salute mentale'!C26</f>
        <v>#DIV/0!</v>
      </c>
    </row>
    <row r="18" spans="1:4" ht="36.75" customHeight="1">
      <c r="A18" s="308" t="s">
        <v>1945</v>
      </c>
      <c r="B18" s="307"/>
      <c r="C18" s="309" t="e">
        <f>('Compartecip. alla spesa socsan'!F18+'Compartecip. alla spesa socsan'!F26)/('Compartecip. alla spesa socsan'!C18+'Compartecip. alla spesa socsan'!C26)</f>
        <v>#DIV/0!</v>
      </c>
      <c r="D18" s="309">
        <f>('Compartecip. alla spesa socsan'!F13+'Compartecip. alla spesa socsan'!F22)/('Compartecip. alla spesa socsan'!C13+'Compartecip. alla spesa socsan'!C22)</f>
        <v>47083.9</v>
      </c>
    </row>
    <row r="19" spans="1:4" s="25" customFormat="1" ht="30" customHeight="1">
      <c r="A19" s="276" t="s">
        <v>1978</v>
      </c>
      <c r="B19" s="310" t="e">
        <f>AVERAGE(B11:B18)</f>
        <v>#DIV/0!</v>
      </c>
      <c r="C19" s="310" t="e">
        <f>AVERAGE(C11:C18)</f>
        <v>#DIV/0!</v>
      </c>
      <c r="D19" s="310" t="e">
        <f>AVERAGE(D11:D18)</f>
        <v>#DIV/0!</v>
      </c>
    </row>
    <row r="20" spans="1:4" s="25" customFormat="1" ht="18" customHeight="1">
      <c r="A20" s="311"/>
      <c r="B20" s="171"/>
      <c r="C20" s="171"/>
      <c r="D20" s="171"/>
    </row>
    <row r="21" spans="1:6" s="25" customFormat="1" ht="12.75">
      <c r="A21" s="276" t="s">
        <v>1979</v>
      </c>
      <c r="B21" s="312" t="s">
        <v>1980</v>
      </c>
      <c r="C21" s="312" t="s">
        <v>1981</v>
      </c>
      <c r="D21" s="312" t="s">
        <v>1982</v>
      </c>
      <c r="E21" s="313" t="s">
        <v>1983</v>
      </c>
      <c r="F21" s="313" t="s">
        <v>1984</v>
      </c>
    </row>
    <row r="22" spans="1:7" s="25" customFormat="1" ht="30" customHeight="1">
      <c r="A22" s="314" t="s">
        <v>1985</v>
      </c>
      <c r="B22" s="306">
        <f>'Minori-Famiglia'!L15</f>
        <v>1286773</v>
      </c>
      <c r="C22" s="306">
        <f>'Minori-Famiglia'!O15</f>
        <v>1023565</v>
      </c>
      <c r="D22" s="289">
        <f>C22/B22</f>
        <v>0.7954511013209012</v>
      </c>
      <c r="E22" s="244">
        <f>'Minori-Famiglia'!L15/'Minori-Famiglia'!M15</f>
        <v>8874.296551724137</v>
      </c>
      <c r="F22" s="244">
        <f>'Minori-Famiglia'!O15/'Minori-Famiglia'!M15</f>
        <v>7059.068965517241</v>
      </c>
      <c r="G22" s="315"/>
    </row>
    <row r="23" spans="1:6" s="25" customFormat="1" ht="30" customHeight="1">
      <c r="A23" s="314" t="s">
        <v>1986</v>
      </c>
      <c r="B23" s="306">
        <f>'Minori-Famiglia'!L16</f>
        <v>0</v>
      </c>
      <c r="C23" s="306">
        <f>'Minori-Famiglia'!O16</f>
        <v>0</v>
      </c>
      <c r="D23" s="289" t="e">
        <f>C23/B23</f>
        <v>#DIV/0!</v>
      </c>
      <c r="E23" s="244" t="e">
        <f>'Minori-Famiglia'!L16/'Minori-Famiglia'!M16</f>
        <v>#DIV/0!</v>
      </c>
      <c r="F23" s="244" t="e">
        <f>'Minori-Famiglia'!O16/'Minori-Famiglia'!M16</f>
        <v>#DIV/0!</v>
      </c>
    </row>
    <row r="24" spans="1:6" s="25" customFormat="1" ht="30" customHeight="1">
      <c r="A24" s="314" t="s">
        <v>1987</v>
      </c>
      <c r="B24" s="306">
        <f>'Minori-Famiglia'!L19</f>
        <v>92094</v>
      </c>
      <c r="C24" s="306">
        <f>'Minori-Famiglia'!O19</f>
        <v>77704</v>
      </c>
      <c r="D24" s="289">
        <f>C24/B24</f>
        <v>0.8437466067279085</v>
      </c>
      <c r="E24" s="244">
        <f>'Minori-Famiglia'!L19/'Minori-Famiglia'!M19</f>
        <v>3542.076923076923</v>
      </c>
      <c r="F24" s="244">
        <f>'Minori-Famiglia'!O19/'Minori-Famiglia'!M19</f>
        <v>2988.6153846153848</v>
      </c>
    </row>
    <row r="25" spans="1:6" s="25" customFormat="1" ht="30" customHeight="1">
      <c r="A25" s="314" t="s">
        <v>1988</v>
      </c>
      <c r="B25" s="306">
        <f>'Minori-Famiglia'!L28</f>
        <v>266523</v>
      </c>
      <c r="C25" s="306">
        <f>'Minori-Famiglia'!O28</f>
        <v>197871</v>
      </c>
      <c r="D25" s="289">
        <f>C25/B25</f>
        <v>0.7424162267421573</v>
      </c>
      <c r="E25" s="244">
        <f>'Minori-Famiglia'!L28/'Minori-Famiglia'!M28</f>
        <v>16657.6875</v>
      </c>
      <c r="F25" s="244">
        <f>'Minori-Famiglia'!O28/'Minori-Famiglia'!M28</f>
        <v>12366.9375</v>
      </c>
    </row>
    <row r="26" spans="1:6" s="25" customFormat="1" ht="30" customHeight="1">
      <c r="A26" s="314" t="s">
        <v>1989</v>
      </c>
      <c r="B26" s="306">
        <f>Anziani!L18</f>
        <v>113042</v>
      </c>
      <c r="C26" s="306">
        <f>Anziani!O18</f>
        <v>85867</v>
      </c>
      <c r="D26" s="289">
        <f>C26/B26</f>
        <v>0.7596026255727959</v>
      </c>
      <c r="E26" s="244">
        <f>Anziani!L18/Anziani!M18</f>
        <v>1853.1475409836066</v>
      </c>
      <c r="F26" s="244">
        <f>Anziani!O18/Anziani!M18</f>
        <v>1407.655737704918</v>
      </c>
    </row>
    <row r="27" spans="1:6" s="25" customFormat="1" ht="30" customHeight="1">
      <c r="A27" s="314" t="s">
        <v>1990</v>
      </c>
      <c r="B27" s="306">
        <f>'Compartecip. alla spesa socsan'!F13</f>
        <v>252888</v>
      </c>
      <c r="C27" s="306">
        <f>'Compartecip. alla spesa socsan'!D13</f>
        <v>252888</v>
      </c>
      <c r="D27" s="289">
        <f>C27/B27</f>
        <v>1</v>
      </c>
      <c r="E27" s="244" t="e">
        <f>'Compartecip. alla spesa socsan'!F13/'Compartecip. alla spesa socsan'!C13</f>
        <v>#DIV/0!</v>
      </c>
      <c r="F27" s="244" t="e">
        <f>'Compartecip. alla spesa socsan'!D13/'Compartecip. alla spesa socsan'!C13</f>
        <v>#DIV/0!</v>
      </c>
    </row>
    <row r="28" spans="1:4" s="25" customFormat="1" ht="18" customHeight="1">
      <c r="A28" s="311"/>
      <c r="B28" s="115"/>
      <c r="C28" s="115"/>
      <c r="D28" s="115"/>
    </row>
    <row r="29" spans="1:4" s="25" customFormat="1" ht="80.25" customHeight="1">
      <c r="A29" s="316"/>
      <c r="B29" s="27" t="s">
        <v>1991</v>
      </c>
      <c r="C29" s="27" t="s">
        <v>1992</v>
      </c>
      <c r="D29" s="27" t="s">
        <v>1993</v>
      </c>
    </row>
    <row r="30" spans="1:4" ht="56.25" customHeight="1">
      <c r="A30" s="278" t="s">
        <v>1946</v>
      </c>
      <c r="B30" s="244" t="e">
        <f>'SVZ sociale professionale'!L13/'SVZ sociale professionale'!M13</f>
        <v>#DIV/0!</v>
      </c>
      <c r="C30" s="317">
        <f>'SVZ sociale professionale'!M13/1460</f>
        <v>0</v>
      </c>
      <c r="D30" s="244" t="e">
        <f>'SVZ sociale professionale'!L13/Indicatori!C30</f>
        <v>#DIV/0!</v>
      </c>
    </row>
    <row r="31" ht="18" customHeight="1"/>
    <row r="32" spans="1:5" ht="30" customHeight="1">
      <c r="A32" s="318" t="s">
        <v>1994</v>
      </c>
      <c r="B32" s="318"/>
      <c r="C32" s="231"/>
      <c r="D32" s="231"/>
      <c r="E32" s="231"/>
    </row>
    <row r="33" ht="12" customHeight="1">
      <c r="A33" s="319"/>
    </row>
    <row r="34" spans="1:4" ht="33" customHeight="1">
      <c r="A34" s="320" t="s">
        <v>1995</v>
      </c>
      <c r="B34" s="321"/>
      <c r="C34" s="115"/>
      <c r="D34" s="115"/>
    </row>
    <row r="35" spans="1:4" ht="31.5">
      <c r="A35" s="320" t="s">
        <v>1996</v>
      </c>
      <c r="B35" s="322" t="e">
        <f>Sintesi!B50/Indicatori!B34</f>
        <v>#DIV/0!</v>
      </c>
      <c r="C35" s="115"/>
      <c r="D35" s="115"/>
    </row>
    <row r="36" ht="12" customHeight="1"/>
    <row r="37" spans="1:4" ht="33" customHeight="1">
      <c r="A37" s="320" t="s">
        <v>1997</v>
      </c>
      <c r="B37" s="321"/>
      <c r="C37" s="115"/>
      <c r="D37" s="115"/>
    </row>
    <row r="38" spans="1:4" ht="33" customHeight="1">
      <c r="A38" s="320" t="s">
        <v>1998</v>
      </c>
      <c r="B38" s="322" t="e">
        <f>Sintesi!B56/Indicatori!B37</f>
        <v>#DIV/0!</v>
      </c>
      <c r="C38" s="115"/>
      <c r="D38" s="115"/>
    </row>
    <row r="39" ht="12" customHeight="1"/>
    <row r="40" spans="1:2" ht="33" customHeight="1">
      <c r="A40" s="320" t="s">
        <v>1999</v>
      </c>
      <c r="B40" s="321"/>
    </row>
    <row r="41" spans="1:2" ht="47.25">
      <c r="A41" s="320" t="s">
        <v>2000</v>
      </c>
      <c r="B41" s="322" t="e">
        <f>('Minori-Famiglia'!O15+'Minori-Famiglia'!O16)/Indicatori!B40</f>
        <v>#DIV/0!</v>
      </c>
    </row>
  </sheetData>
  <sheetProtection sheet="1"/>
  <mergeCells count="2">
    <mergeCell ref="A8:D8"/>
    <mergeCell ref="A32:B32"/>
  </mergeCells>
  <dataValidations count="1">
    <dataValidation type="whole" operator="greaterThanOrEqual" allowBlank="1" showErrorMessage="1" errorTitle="Formato non valido" error="Il formato non consente l'immissione di valori decimali" sqref="B34 B37 B40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"/>
    </sheetView>
  </sheetViews>
  <sheetFormatPr defaultColWidth="9.140625" defaultRowHeight="12.75"/>
  <cols>
    <col min="1" max="2" width="29.7109375" style="323" customWidth="1"/>
    <col min="3" max="16384" width="9.140625" style="323" customWidth="1"/>
  </cols>
  <sheetData>
    <row r="1" spans="1:12" s="6" customFormat="1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2" s="6" customFormat="1" ht="18" customHeight="1">
      <c r="A2" s="7" t="s">
        <v>1</v>
      </c>
      <c r="B2" s="89" t="str">
        <f>Anziani!B2</f>
        <v>MILANO 2</v>
      </c>
    </row>
    <row r="3" spans="1:2" s="6" customFormat="1" ht="18" customHeight="1">
      <c r="A3" s="7" t="s">
        <v>3</v>
      </c>
      <c r="B3" s="90" t="str">
        <f>Anziani!B3</f>
        <v>PIOLTELLO - AREA 3</v>
      </c>
    </row>
    <row r="4" spans="1:2" s="6" customFormat="1" ht="18" customHeight="1">
      <c r="A4" s="7" t="s">
        <v>5</v>
      </c>
      <c r="B4" s="90" t="str">
        <f>Anziani!B4</f>
        <v>PIOLTELLO</v>
      </c>
    </row>
    <row r="5" spans="1:2" s="6" customFormat="1" ht="18" customHeight="1">
      <c r="A5" s="7" t="s">
        <v>7</v>
      </c>
      <c r="B5" s="90">
        <f>Anziani!B5</f>
        <v>15175</v>
      </c>
    </row>
    <row r="6" spans="1:2" s="6" customFormat="1" ht="18" customHeight="1">
      <c r="A6" s="7" t="s">
        <v>8</v>
      </c>
      <c r="B6" s="92">
        <f>Anziani!B6</f>
        <v>2010</v>
      </c>
    </row>
    <row r="7" s="6" customFormat="1" ht="12" customHeight="1"/>
    <row r="8" s="324" customFormat="1" ht="18" customHeight="1">
      <c r="A8" s="88" t="s">
        <v>2001</v>
      </c>
    </row>
    <row r="9" s="324" customFormat="1" ht="18" customHeight="1">
      <c r="A9" s="325"/>
    </row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</sheetData>
  <sheetProtection sheet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SheetLayoutView="75" workbookViewId="0" topLeftCell="A1">
      <pane xSplit="2" ySplit="9" topLeftCell="V20" activePane="bottomRight" state="frozen"/>
      <selection pane="topLeft" activeCell="A1" sqref="A1"/>
      <selection pane="topRight" activeCell="V1" sqref="V1"/>
      <selection pane="bottomLeft" activeCell="A20" sqref="A20"/>
      <selection pane="bottomRight" activeCell="W22" sqref="W22"/>
    </sheetView>
  </sheetViews>
  <sheetFormatPr defaultColWidth="9.140625" defaultRowHeight="12.75"/>
  <cols>
    <col min="1" max="2" width="29.7109375" style="6" customWidth="1"/>
    <col min="3" max="21" width="19.7109375" style="6" customWidth="1"/>
    <col min="22" max="22" width="2.7109375" style="6" customWidth="1"/>
    <col min="23" max="23" width="32.7109375" style="6" customWidth="1"/>
    <col min="24" max="24" width="55.7109375" style="6" customWidth="1"/>
    <col min="25" max="16384" width="9.140625" style="6" customWidth="1"/>
  </cols>
  <sheetData>
    <row r="1" spans="1:20" ht="24" customHeight="1">
      <c r="A1" s="2" t="s">
        <v>0</v>
      </c>
      <c r="B1" s="88"/>
      <c r="C1" s="4"/>
      <c r="D1" s="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" customHeight="1">
      <c r="A2" s="7" t="s">
        <v>1</v>
      </c>
      <c r="B2" s="89" t="str">
        <f>Anziani!B2</f>
        <v>MILANO 2</v>
      </c>
      <c r="C2" s="9"/>
      <c r="D2" s="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17" ht="18" customHeight="1">
      <c r="A3" s="7" t="s">
        <v>3</v>
      </c>
      <c r="B3" s="90" t="str">
        <f>Anziani!B3</f>
        <v>PIOLTELLO - AREA 3</v>
      </c>
      <c r="C3" s="25"/>
      <c r="D3" s="25"/>
      <c r="E3" s="91"/>
      <c r="F3" s="91"/>
      <c r="G3" s="91"/>
      <c r="H3" s="91"/>
      <c r="I3" s="91"/>
      <c r="J3" s="91"/>
      <c r="K3" s="25"/>
      <c r="L3" s="25"/>
      <c r="M3" s="25"/>
      <c r="N3" s="25"/>
      <c r="O3" s="25"/>
      <c r="P3" s="25"/>
      <c r="Q3" s="25"/>
    </row>
    <row r="4" spans="1:17" ht="18" customHeight="1">
      <c r="A4" s="7" t="s">
        <v>5</v>
      </c>
      <c r="B4" s="90" t="str">
        <f>Anziani!B4</f>
        <v>PIOLTELLO</v>
      </c>
      <c r="C4" s="25"/>
      <c r="D4" s="25"/>
      <c r="E4" s="91"/>
      <c r="F4" s="91"/>
      <c r="G4" s="91"/>
      <c r="H4" s="91"/>
      <c r="I4" s="91"/>
      <c r="J4" s="91"/>
      <c r="K4" s="25"/>
      <c r="L4" s="25"/>
      <c r="M4" s="25"/>
      <c r="N4" s="25"/>
      <c r="O4" s="25"/>
      <c r="P4" s="25"/>
      <c r="Q4" s="25"/>
    </row>
    <row r="5" spans="1:25" ht="18" customHeight="1">
      <c r="A5" s="7" t="s">
        <v>7</v>
      </c>
      <c r="B5" s="90">
        <f>Anziani!B5</f>
        <v>15175</v>
      </c>
      <c r="C5" s="16"/>
      <c r="D5" s="16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0" ht="18" customHeight="1">
      <c r="A6" s="7" t="s">
        <v>8</v>
      </c>
      <c r="B6" s="92">
        <f>Anziani!B6</f>
        <v>2010</v>
      </c>
      <c r="C6" s="9"/>
      <c r="D6" s="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" customHeight="1">
      <c r="B7" s="91"/>
      <c r="C7" s="24"/>
      <c r="D7" s="24"/>
      <c r="E7" s="93"/>
      <c r="F7" s="93"/>
      <c r="G7" s="24"/>
      <c r="H7" s="24"/>
      <c r="I7" s="24"/>
      <c r="J7" s="24"/>
      <c r="K7" s="24"/>
      <c r="L7" s="24"/>
      <c r="M7" s="24"/>
      <c r="N7" s="24"/>
      <c r="O7" s="25"/>
      <c r="P7" s="24"/>
      <c r="Q7" s="19"/>
      <c r="R7" s="20"/>
      <c r="S7" s="20"/>
      <c r="T7" s="20"/>
    </row>
    <row r="8" spans="1:24" s="28" customFormat="1" ht="18" customHeight="1">
      <c r="A8" s="26" t="s">
        <v>9</v>
      </c>
      <c r="B8" s="26"/>
      <c r="C8" s="26" t="s">
        <v>10</v>
      </c>
      <c r="D8" s="26"/>
      <c r="E8" s="26"/>
      <c r="F8" s="26"/>
      <c r="G8" s="26"/>
      <c r="H8" s="26"/>
      <c r="I8" s="26"/>
      <c r="J8" s="26"/>
      <c r="K8" s="26"/>
      <c r="L8" s="26"/>
      <c r="M8" s="26" t="s">
        <v>11</v>
      </c>
      <c r="N8" s="27" t="s">
        <v>12</v>
      </c>
      <c r="O8" s="26" t="s">
        <v>13</v>
      </c>
      <c r="P8" s="26"/>
      <c r="Q8" s="26"/>
      <c r="R8" s="26"/>
      <c r="S8" s="26"/>
      <c r="T8" s="26"/>
      <c r="U8" s="26"/>
      <c r="W8" s="29" t="s">
        <v>14</v>
      </c>
      <c r="X8" s="30" t="s">
        <v>15</v>
      </c>
    </row>
    <row r="9" spans="1:24" s="33" customFormat="1" ht="114" customHeight="1">
      <c r="A9" s="26" t="s">
        <v>16</v>
      </c>
      <c r="B9" s="26" t="s">
        <v>17</v>
      </c>
      <c r="C9" s="26" t="s">
        <v>18</v>
      </c>
      <c r="D9" s="26" t="s">
        <v>19</v>
      </c>
      <c r="E9" s="26" t="s">
        <v>20</v>
      </c>
      <c r="F9" s="26" t="s">
        <v>21</v>
      </c>
      <c r="G9" s="27" t="s">
        <v>22</v>
      </c>
      <c r="H9" s="26" t="s">
        <v>23</v>
      </c>
      <c r="I9" s="26" t="s">
        <v>24</v>
      </c>
      <c r="J9" s="26" t="s">
        <v>25</v>
      </c>
      <c r="K9" s="26" t="s">
        <v>26</v>
      </c>
      <c r="L9" s="31" t="s">
        <v>27</v>
      </c>
      <c r="M9" s="26"/>
      <c r="N9" s="27"/>
      <c r="O9" s="32" t="s">
        <v>28</v>
      </c>
      <c r="P9" s="32" t="s">
        <v>29</v>
      </c>
      <c r="Q9" s="32" t="s">
        <v>30</v>
      </c>
      <c r="R9" s="32" t="s">
        <v>31</v>
      </c>
      <c r="S9" s="32" t="s">
        <v>32</v>
      </c>
      <c r="T9" s="32" t="s">
        <v>33</v>
      </c>
      <c r="U9" s="31" t="s">
        <v>34</v>
      </c>
      <c r="W9" s="29"/>
      <c r="X9" s="30"/>
    </row>
    <row r="10" spans="1:24" ht="39" customHeight="1">
      <c r="A10" s="34" t="s">
        <v>1744</v>
      </c>
      <c r="B10" s="35" t="s">
        <v>36</v>
      </c>
      <c r="C10" s="36">
        <v>20000</v>
      </c>
      <c r="D10" s="36"/>
      <c r="E10" s="94"/>
      <c r="F10" s="94"/>
      <c r="G10" s="94"/>
      <c r="H10" s="94"/>
      <c r="I10" s="36"/>
      <c r="J10" s="36"/>
      <c r="K10" s="36"/>
      <c r="L10" s="95">
        <f>SUM(C10:K10)</f>
        <v>20000</v>
      </c>
      <c r="M10" s="39">
        <v>9</v>
      </c>
      <c r="N10" s="40"/>
      <c r="O10" s="36">
        <v>20000</v>
      </c>
      <c r="P10" s="36"/>
      <c r="Q10" s="36"/>
      <c r="R10" s="36"/>
      <c r="S10" s="36"/>
      <c r="T10" s="36"/>
      <c r="U10" s="96">
        <f>SUM(O10:T10)</f>
        <v>20000</v>
      </c>
      <c r="W10" s="42">
        <f>+U10-L10</f>
        <v>0</v>
      </c>
      <c r="X10" s="43"/>
    </row>
    <row r="11" spans="1:24" ht="39" customHeight="1">
      <c r="A11" s="34" t="s">
        <v>1745</v>
      </c>
      <c r="B11" s="35" t="s">
        <v>38</v>
      </c>
      <c r="C11" s="36"/>
      <c r="D11" s="36"/>
      <c r="E11" s="94"/>
      <c r="F11" s="94"/>
      <c r="G11" s="94"/>
      <c r="H11" s="94"/>
      <c r="I11" s="36"/>
      <c r="J11" s="36"/>
      <c r="K11" s="36"/>
      <c r="L11" s="95">
        <f>SUM(C11:K11)</f>
        <v>0</v>
      </c>
      <c r="M11" s="39"/>
      <c r="N11" s="40"/>
      <c r="O11" s="36"/>
      <c r="P11" s="36"/>
      <c r="Q11" s="36"/>
      <c r="R11" s="36"/>
      <c r="S11" s="36"/>
      <c r="T11" s="36"/>
      <c r="U11" s="96">
        <f>SUM(O11:T11)</f>
        <v>0</v>
      </c>
      <c r="W11" s="42">
        <f>+U11-L11</f>
        <v>0</v>
      </c>
      <c r="X11" s="43"/>
    </row>
    <row r="12" spans="1:24" ht="39" customHeight="1">
      <c r="A12" s="34" t="s">
        <v>1746</v>
      </c>
      <c r="B12" s="35" t="s">
        <v>40</v>
      </c>
      <c r="C12" s="94"/>
      <c r="D12" s="36"/>
      <c r="E12" s="94"/>
      <c r="F12" s="94"/>
      <c r="G12" s="94"/>
      <c r="H12" s="36"/>
      <c r="I12" s="36"/>
      <c r="J12" s="36"/>
      <c r="K12" s="94"/>
      <c r="L12" s="95">
        <f>SUM(C12:K12)</f>
        <v>0</v>
      </c>
      <c r="M12" s="39"/>
      <c r="N12" s="40"/>
      <c r="O12" s="36"/>
      <c r="P12" s="36"/>
      <c r="Q12" s="36"/>
      <c r="R12" s="36"/>
      <c r="S12" s="36"/>
      <c r="T12" s="36"/>
      <c r="U12" s="96">
        <f>SUM(O12:T12)</f>
        <v>0</v>
      </c>
      <c r="W12" s="42">
        <f>+U12-L12</f>
        <v>0</v>
      </c>
      <c r="X12" s="43"/>
    </row>
    <row r="13" spans="1:24" s="52" customFormat="1" ht="39" customHeight="1">
      <c r="A13" s="34" t="s">
        <v>1747</v>
      </c>
      <c r="B13" s="60" t="s">
        <v>42</v>
      </c>
      <c r="C13" s="36"/>
      <c r="D13" s="94"/>
      <c r="E13" s="46"/>
      <c r="F13" s="46"/>
      <c r="G13" s="46"/>
      <c r="H13" s="46"/>
      <c r="I13" s="36"/>
      <c r="J13" s="36"/>
      <c r="K13" s="46"/>
      <c r="L13" s="95">
        <f>SUM(C13:K13)</f>
        <v>0</v>
      </c>
      <c r="M13" s="40"/>
      <c r="N13" s="39"/>
      <c r="O13" s="36"/>
      <c r="P13" s="36"/>
      <c r="Q13" s="36"/>
      <c r="R13" s="36"/>
      <c r="S13" s="36"/>
      <c r="T13" s="36"/>
      <c r="U13" s="96">
        <f>SUM(O13:T13)</f>
        <v>0</v>
      </c>
      <c r="W13" s="50">
        <f>+U13-L13</f>
        <v>0</v>
      </c>
      <c r="X13" s="51"/>
    </row>
    <row r="14" spans="1:24" ht="39" customHeight="1">
      <c r="A14" s="53" t="s">
        <v>1748</v>
      </c>
      <c r="B14" s="53"/>
      <c r="C14" s="95">
        <f>SUM(C10:C13)</f>
        <v>20000</v>
      </c>
      <c r="D14" s="95">
        <f>SUM(D10:D13)</f>
        <v>0</v>
      </c>
      <c r="E14" s="95">
        <f>SUM(E10:E13)</f>
        <v>0</v>
      </c>
      <c r="F14" s="95">
        <f>SUM(F10:F13)</f>
        <v>0</v>
      </c>
      <c r="G14" s="95">
        <f>SUM(G10:G13)</f>
        <v>0</v>
      </c>
      <c r="H14" s="95">
        <f>SUM(H10:H13)</f>
        <v>0</v>
      </c>
      <c r="I14" s="95">
        <f>SUM(I10:I13)</f>
        <v>0</v>
      </c>
      <c r="J14" s="95">
        <f>SUM(J10:J13)</f>
        <v>0</v>
      </c>
      <c r="K14" s="95">
        <f>SUM(K10:K13)</f>
        <v>0</v>
      </c>
      <c r="L14" s="95">
        <f>SUM(L10:L13)</f>
        <v>20000</v>
      </c>
      <c r="M14" s="97">
        <f>SUM(M10:M13)</f>
        <v>9</v>
      </c>
      <c r="N14" s="97">
        <f>SUM(N10:N13)</f>
        <v>0</v>
      </c>
      <c r="O14" s="95">
        <f>SUM(O10:O13)</f>
        <v>20000</v>
      </c>
      <c r="P14" s="95">
        <f>SUM(P10:P13)</f>
        <v>0</v>
      </c>
      <c r="Q14" s="95">
        <f>SUM(Q10:Q13)</f>
        <v>0</v>
      </c>
      <c r="R14" s="95">
        <f>SUM(R10:R13)</f>
        <v>0</v>
      </c>
      <c r="S14" s="95">
        <f>SUM(S10:S13)</f>
        <v>0</v>
      </c>
      <c r="T14" s="95">
        <f>SUM(T10:T13)</f>
        <v>0</v>
      </c>
      <c r="U14" s="96">
        <f>SUM(O14:T14)</f>
        <v>20000</v>
      </c>
      <c r="W14" s="42">
        <f>+U14-L14</f>
        <v>0</v>
      </c>
      <c r="X14" s="43"/>
    </row>
    <row r="15" spans="1:24" ht="39" customHeight="1">
      <c r="A15" s="55" t="s">
        <v>1749</v>
      </c>
      <c r="B15" s="56" t="s">
        <v>45</v>
      </c>
      <c r="C15" s="36"/>
      <c r="D15" s="36"/>
      <c r="E15" s="36"/>
      <c r="F15" s="36">
        <v>86889</v>
      </c>
      <c r="G15" s="36"/>
      <c r="H15" s="36"/>
      <c r="I15" s="36"/>
      <c r="J15" s="36"/>
      <c r="K15" s="36"/>
      <c r="L15" s="98">
        <f>SUM(C15:K15)</f>
        <v>86889</v>
      </c>
      <c r="M15" s="39">
        <v>30</v>
      </c>
      <c r="N15" s="99"/>
      <c r="O15" s="36">
        <v>86889</v>
      </c>
      <c r="P15" s="36"/>
      <c r="Q15" s="36"/>
      <c r="R15" s="36"/>
      <c r="S15" s="36"/>
      <c r="T15" s="36"/>
      <c r="U15" s="100">
        <f>SUM(O15:T15)</f>
        <v>86889</v>
      </c>
      <c r="W15" s="59">
        <f>+U15-L15</f>
        <v>0</v>
      </c>
      <c r="X15" s="43"/>
    </row>
    <row r="16" spans="1:24" ht="39" customHeight="1">
      <c r="A16" s="34" t="s">
        <v>1750</v>
      </c>
      <c r="B16" s="35" t="s">
        <v>1751</v>
      </c>
      <c r="C16" s="36"/>
      <c r="D16" s="36"/>
      <c r="E16" s="36"/>
      <c r="F16" s="36"/>
      <c r="G16" s="36"/>
      <c r="H16" s="36"/>
      <c r="I16" s="36"/>
      <c r="J16" s="36"/>
      <c r="K16" s="36"/>
      <c r="L16" s="95">
        <f>SUM(C16:K16)</f>
        <v>0</v>
      </c>
      <c r="M16" s="39"/>
      <c r="N16" s="40"/>
      <c r="O16" s="36"/>
      <c r="P16" s="36"/>
      <c r="Q16" s="36"/>
      <c r="R16" s="36"/>
      <c r="S16" s="36"/>
      <c r="T16" s="36"/>
      <c r="U16" s="96">
        <f>SUM(O16:T16)</f>
        <v>0</v>
      </c>
      <c r="W16" s="42">
        <f>+U16-L16</f>
        <v>0</v>
      </c>
      <c r="X16" s="43"/>
    </row>
    <row r="17" spans="1:24" ht="39" customHeight="1">
      <c r="A17" s="34" t="s">
        <v>1752</v>
      </c>
      <c r="B17" s="60" t="s">
        <v>1753</v>
      </c>
      <c r="C17" s="36"/>
      <c r="D17" s="36"/>
      <c r="E17" s="36"/>
      <c r="F17" s="36"/>
      <c r="G17" s="36"/>
      <c r="H17" s="36"/>
      <c r="I17" s="36"/>
      <c r="J17" s="36"/>
      <c r="K17" s="36"/>
      <c r="L17" s="61">
        <f>SUM(C17:K17)</f>
        <v>0</v>
      </c>
      <c r="M17" s="39"/>
      <c r="N17" s="40"/>
      <c r="O17" s="36"/>
      <c r="P17" s="36"/>
      <c r="Q17" s="36"/>
      <c r="R17" s="36"/>
      <c r="S17" s="36"/>
      <c r="T17" s="36"/>
      <c r="U17" s="96">
        <f>SUM(O17:T17)</f>
        <v>0</v>
      </c>
      <c r="W17" s="42">
        <f>+U17-L17</f>
        <v>0</v>
      </c>
      <c r="X17" s="43"/>
    </row>
    <row r="18" spans="1:24" ht="39" customHeight="1">
      <c r="A18" s="34" t="s">
        <v>1754</v>
      </c>
      <c r="B18" s="60" t="s">
        <v>1755</v>
      </c>
      <c r="C18" s="36"/>
      <c r="D18" s="36"/>
      <c r="E18" s="36"/>
      <c r="F18" s="36"/>
      <c r="G18" s="36"/>
      <c r="H18" s="36">
        <v>68758</v>
      </c>
      <c r="I18" s="36"/>
      <c r="J18" s="36"/>
      <c r="K18" s="36"/>
      <c r="L18" s="61">
        <f>SUM(C18:K18)</f>
        <v>68758</v>
      </c>
      <c r="M18" s="39">
        <v>33</v>
      </c>
      <c r="N18" s="40"/>
      <c r="O18" s="36">
        <v>68758</v>
      </c>
      <c r="P18" s="36"/>
      <c r="Q18" s="36"/>
      <c r="R18" s="36"/>
      <c r="S18" s="36"/>
      <c r="T18" s="36"/>
      <c r="U18" s="96">
        <f>SUM(O18:T18)</f>
        <v>68758</v>
      </c>
      <c r="W18" s="42">
        <f>+U18-L18</f>
        <v>0</v>
      </c>
      <c r="X18" s="43"/>
    </row>
    <row r="19" spans="1:24" ht="39" customHeight="1">
      <c r="A19" s="34" t="s">
        <v>1756</v>
      </c>
      <c r="B19" s="60" t="s">
        <v>1757</v>
      </c>
      <c r="C19" s="36"/>
      <c r="D19" s="36"/>
      <c r="E19" s="36"/>
      <c r="F19" s="36">
        <v>20390</v>
      </c>
      <c r="G19" s="46"/>
      <c r="H19" s="36"/>
      <c r="I19" s="36"/>
      <c r="J19" s="36"/>
      <c r="K19" s="36"/>
      <c r="L19" s="61">
        <f>SUM(C19:K19)</f>
        <v>20390</v>
      </c>
      <c r="M19" s="39">
        <v>11</v>
      </c>
      <c r="N19" s="40"/>
      <c r="O19" s="36">
        <v>20390</v>
      </c>
      <c r="P19" s="36"/>
      <c r="Q19" s="36"/>
      <c r="R19" s="36"/>
      <c r="S19" s="36"/>
      <c r="T19" s="36"/>
      <c r="U19" s="96">
        <f>SUM(O19:T19)</f>
        <v>20390</v>
      </c>
      <c r="W19" s="42">
        <f>+U19-L19</f>
        <v>0</v>
      </c>
      <c r="X19" s="43"/>
    </row>
    <row r="20" spans="1:24" ht="39" customHeight="1">
      <c r="A20" s="101" t="s">
        <v>1758</v>
      </c>
      <c r="B20" s="102" t="s">
        <v>1759</v>
      </c>
      <c r="C20" s="36"/>
      <c r="D20" s="36"/>
      <c r="E20" s="36"/>
      <c r="F20" s="36"/>
      <c r="G20" s="36">
        <v>191219</v>
      </c>
      <c r="H20" s="36"/>
      <c r="I20" s="36"/>
      <c r="J20" s="36"/>
      <c r="K20" s="36"/>
      <c r="L20" s="61">
        <f>SUM(C20:K20)</f>
        <v>191219</v>
      </c>
      <c r="M20" s="39">
        <v>25</v>
      </c>
      <c r="N20" s="40"/>
      <c r="O20" s="36">
        <v>191219</v>
      </c>
      <c r="P20" s="36"/>
      <c r="Q20" s="36"/>
      <c r="R20" s="36"/>
      <c r="S20" s="36"/>
      <c r="T20" s="36"/>
      <c r="U20" s="96">
        <f>SUM(O20:T20)</f>
        <v>191219</v>
      </c>
      <c r="W20" s="42">
        <f>+U20-L20</f>
        <v>0</v>
      </c>
      <c r="X20" s="43"/>
    </row>
    <row r="21" spans="1:24" ht="12.75">
      <c r="A21" s="103" t="s">
        <v>1760</v>
      </c>
      <c r="B21" s="45" t="s">
        <v>1761</v>
      </c>
      <c r="C21" s="36"/>
      <c r="D21" s="36"/>
      <c r="E21" s="36"/>
      <c r="F21" s="36"/>
      <c r="G21" s="36"/>
      <c r="H21" s="36"/>
      <c r="I21" s="36"/>
      <c r="J21" s="36"/>
      <c r="K21" s="36">
        <v>20909</v>
      </c>
      <c r="L21" s="61">
        <f>SUM(C21:K21)</f>
        <v>20909</v>
      </c>
      <c r="M21" s="39">
        <v>12</v>
      </c>
      <c r="N21" s="104"/>
      <c r="O21" s="36">
        <v>20909</v>
      </c>
      <c r="P21" s="36"/>
      <c r="Q21" s="36"/>
      <c r="R21" s="36"/>
      <c r="S21" s="104"/>
      <c r="T21" s="36"/>
      <c r="U21" s="96">
        <f>SUM(O21:T21)</f>
        <v>20909</v>
      </c>
      <c r="W21" s="42">
        <f>+U21-L21</f>
        <v>0</v>
      </c>
      <c r="X21" s="43"/>
    </row>
    <row r="22" spans="1:24" ht="12.75">
      <c r="A22" s="44" t="s">
        <v>1762</v>
      </c>
      <c r="B22" s="45" t="s">
        <v>57</v>
      </c>
      <c r="C22" s="36">
        <v>12697</v>
      </c>
      <c r="D22" s="36"/>
      <c r="E22" s="36"/>
      <c r="F22" s="36">
        <v>14754</v>
      </c>
      <c r="G22" s="36"/>
      <c r="H22" s="36"/>
      <c r="I22" s="36"/>
      <c r="J22" s="36"/>
      <c r="K22" s="36"/>
      <c r="L22" s="62">
        <f>SUM(C22:K22)</f>
        <v>27451</v>
      </c>
      <c r="M22" s="39">
        <v>11</v>
      </c>
      <c r="N22" s="104"/>
      <c r="O22" s="36">
        <v>9671</v>
      </c>
      <c r="P22" s="36">
        <v>5083</v>
      </c>
      <c r="Q22" s="36"/>
      <c r="R22" s="36"/>
      <c r="S22" s="36"/>
      <c r="T22" s="36">
        <v>12697</v>
      </c>
      <c r="U22" s="105">
        <f>SUM(O22:T22)</f>
        <v>27451</v>
      </c>
      <c r="W22" s="50">
        <f>+U22-L22</f>
        <v>0</v>
      </c>
      <c r="X22" s="43"/>
    </row>
    <row r="23" spans="1:24" ht="39" customHeight="1">
      <c r="A23" s="31" t="s">
        <v>1748</v>
      </c>
      <c r="B23" s="31"/>
      <c r="C23" s="61">
        <f>SUM(C15:C22)</f>
        <v>12697</v>
      </c>
      <c r="D23" s="61">
        <f>SUM(D15:D22)</f>
        <v>0</v>
      </c>
      <c r="E23" s="61">
        <f>SUM(E15:E22)</f>
        <v>0</v>
      </c>
      <c r="F23" s="61">
        <f>SUM(F15:F22)</f>
        <v>122033</v>
      </c>
      <c r="G23" s="61">
        <f>SUM(G15:G22)</f>
        <v>191219</v>
      </c>
      <c r="H23" s="61">
        <f>SUM(H15:H22)</f>
        <v>68758</v>
      </c>
      <c r="I23" s="61">
        <f>SUM(I15:I22)</f>
        <v>0</v>
      </c>
      <c r="J23" s="61">
        <f>SUM(J15:J22)</f>
        <v>0</v>
      </c>
      <c r="K23" s="61">
        <f>SUM(K15:K22)</f>
        <v>20909</v>
      </c>
      <c r="L23" s="61">
        <f>SUM(L15:L22)</f>
        <v>415616</v>
      </c>
      <c r="M23" s="97">
        <f>SUM(M15:M22)</f>
        <v>122</v>
      </c>
      <c r="N23" s="40"/>
      <c r="O23" s="61">
        <f>SUM(O15:O22)</f>
        <v>397836</v>
      </c>
      <c r="P23" s="61">
        <f>SUM(P15:P22)</f>
        <v>5083</v>
      </c>
      <c r="Q23" s="61">
        <f>SUM(Q15:Q22)</f>
        <v>0</v>
      </c>
      <c r="R23" s="61">
        <f>SUM(R15:R22)</f>
        <v>0</v>
      </c>
      <c r="S23" s="61">
        <f>SUM(S15:S22)</f>
        <v>0</v>
      </c>
      <c r="T23" s="61">
        <f>SUM(T15:T22)</f>
        <v>12697</v>
      </c>
      <c r="U23" s="61">
        <f>SUM(U15:U22)</f>
        <v>415616</v>
      </c>
      <c r="W23" s="42">
        <f>+U23-L23</f>
        <v>0</v>
      </c>
      <c r="X23" s="43"/>
    </row>
    <row r="24" spans="1:24" ht="39" customHeight="1">
      <c r="A24" s="55" t="s">
        <v>1763</v>
      </c>
      <c r="B24" s="63" t="s">
        <v>1764</v>
      </c>
      <c r="C24" s="36"/>
      <c r="D24" s="36"/>
      <c r="E24" s="36"/>
      <c r="F24" s="36"/>
      <c r="G24" s="36"/>
      <c r="H24" s="36"/>
      <c r="I24" s="36"/>
      <c r="J24" s="36"/>
      <c r="K24" s="36"/>
      <c r="L24" s="106">
        <f>SUM(C24:K24)</f>
        <v>0</v>
      </c>
      <c r="M24" s="107"/>
      <c r="N24" s="99"/>
      <c r="O24" s="36"/>
      <c r="P24" s="36"/>
      <c r="Q24" s="36"/>
      <c r="R24" s="36"/>
      <c r="S24" s="36"/>
      <c r="T24" s="36"/>
      <c r="U24" s="100">
        <f>SUM(O24:T24)</f>
        <v>0</v>
      </c>
      <c r="W24" s="59">
        <f>+U24-L24</f>
        <v>0</v>
      </c>
      <c r="X24" s="43"/>
    </row>
    <row r="25" spans="1:24" ht="39" customHeight="1">
      <c r="A25" s="44" t="s">
        <v>1765</v>
      </c>
      <c r="B25" s="108" t="s">
        <v>63</v>
      </c>
      <c r="C25" s="36"/>
      <c r="D25" s="36"/>
      <c r="E25" s="36"/>
      <c r="F25" s="36"/>
      <c r="G25" s="36"/>
      <c r="H25" s="36"/>
      <c r="I25" s="36"/>
      <c r="J25" s="36"/>
      <c r="K25" s="36"/>
      <c r="L25" s="62">
        <f>SUM(C25:K25)</f>
        <v>0</v>
      </c>
      <c r="M25" s="109"/>
      <c r="N25" s="104"/>
      <c r="O25" s="36"/>
      <c r="P25" s="36"/>
      <c r="Q25" s="36"/>
      <c r="R25" s="36"/>
      <c r="S25" s="36"/>
      <c r="T25" s="36"/>
      <c r="U25" s="105">
        <f>SUM(O25:T25)</f>
        <v>0</v>
      </c>
      <c r="W25" s="50">
        <f>+U25-L25</f>
        <v>0</v>
      </c>
      <c r="X25" s="43"/>
    </row>
    <row r="26" spans="1:256" s="112" customFormat="1" ht="39" customHeight="1">
      <c r="A26" s="31" t="s">
        <v>1748</v>
      </c>
      <c r="B26" s="31"/>
      <c r="C26" s="61">
        <f>SUM(C24:C25)</f>
        <v>0</v>
      </c>
      <c r="D26" s="61">
        <f>SUM(D24:D25)</f>
        <v>0</v>
      </c>
      <c r="E26" s="61">
        <f>SUM(E24:E25)</f>
        <v>0</v>
      </c>
      <c r="F26" s="61">
        <f>SUM(F24:F25)</f>
        <v>0</v>
      </c>
      <c r="G26" s="61">
        <f>SUM(G24:G25)</f>
        <v>0</v>
      </c>
      <c r="H26" s="61">
        <f>SUM(H24:H25)</f>
        <v>0</v>
      </c>
      <c r="I26" s="61">
        <f>SUM(I24:I25)</f>
        <v>0</v>
      </c>
      <c r="J26" s="61">
        <f>SUM(J24:J25)</f>
        <v>0</v>
      </c>
      <c r="K26" s="61">
        <f>SUM(K24:K25)</f>
        <v>0</v>
      </c>
      <c r="L26" s="61">
        <f>SUM(L24:L25)</f>
        <v>0</v>
      </c>
      <c r="M26" s="97">
        <f>SUM(M24:M25)</f>
        <v>0</v>
      </c>
      <c r="N26" s="40"/>
      <c r="O26" s="61">
        <f>SUM(O24:O25)</f>
        <v>0</v>
      </c>
      <c r="P26" s="61">
        <f>SUM(P24:P25)</f>
        <v>0</v>
      </c>
      <c r="Q26" s="61">
        <f>SUM(Q24:Q25)</f>
        <v>0</v>
      </c>
      <c r="R26" s="61">
        <f>SUM(R24:R25)</f>
        <v>0</v>
      </c>
      <c r="S26" s="61">
        <f>SUM(S24:S25)</f>
        <v>0</v>
      </c>
      <c r="T26" s="61">
        <f>SUM(T24:T25)</f>
        <v>0</v>
      </c>
      <c r="U26" s="61">
        <f>SUM(U24:U25)</f>
        <v>0</v>
      </c>
      <c r="V26" s="6"/>
      <c r="W26" s="42">
        <f>+U26-L26</f>
        <v>0</v>
      </c>
      <c r="X26" s="110"/>
      <c r="Y26" s="111"/>
      <c r="AJ26" s="113"/>
      <c r="AK26" s="114"/>
      <c r="AL26" s="114"/>
      <c r="AM26" s="114"/>
      <c r="AN26" s="114"/>
      <c r="AQ26" s="115"/>
      <c r="AR26" s="115"/>
      <c r="AS26" s="115"/>
      <c r="AT26" s="116"/>
      <c r="AU26" s="111"/>
      <c r="BF26" s="113"/>
      <c r="BG26" s="114"/>
      <c r="BH26" s="114"/>
      <c r="BI26" s="114"/>
      <c r="BJ26" s="114"/>
      <c r="BM26" s="115"/>
      <c r="BN26" s="115"/>
      <c r="BO26" s="115"/>
      <c r="BP26" s="116"/>
      <c r="BQ26" s="111"/>
      <c r="CB26" s="113"/>
      <c r="CC26" s="114"/>
      <c r="CD26" s="114"/>
      <c r="CE26" s="114"/>
      <c r="CF26" s="114"/>
      <c r="CI26" s="115"/>
      <c r="CJ26" s="115"/>
      <c r="CK26" s="115"/>
      <c r="CL26" s="116"/>
      <c r="CM26" s="111"/>
      <c r="CX26" s="113"/>
      <c r="CY26" s="114"/>
      <c r="CZ26" s="114"/>
      <c r="DA26" s="114"/>
      <c r="DB26" s="114"/>
      <c r="DE26" s="115"/>
      <c r="DF26" s="115"/>
      <c r="DG26" s="115"/>
      <c r="DH26" s="116"/>
      <c r="DI26" s="111"/>
      <c r="DT26" s="113"/>
      <c r="DU26" s="114"/>
      <c r="DV26" s="114"/>
      <c r="DW26" s="114"/>
      <c r="DX26" s="114"/>
      <c r="EA26" s="115"/>
      <c r="EB26" s="115"/>
      <c r="EC26" s="115"/>
      <c r="ED26" s="116"/>
      <c r="EE26" s="111"/>
      <c r="EP26" s="113"/>
      <c r="EQ26" s="114"/>
      <c r="ER26" s="114"/>
      <c r="ES26" s="114"/>
      <c r="ET26" s="114"/>
      <c r="EW26" s="115"/>
      <c r="EX26" s="115"/>
      <c r="EY26" s="115"/>
      <c r="EZ26" s="116"/>
      <c r="FA26" s="111"/>
      <c r="FL26" s="113"/>
      <c r="FM26" s="114"/>
      <c r="FN26" s="114"/>
      <c r="FO26" s="114"/>
      <c r="FP26" s="114"/>
      <c r="FS26" s="115"/>
      <c r="FT26" s="115"/>
      <c r="FU26" s="115"/>
      <c r="FV26" s="116"/>
      <c r="FW26" s="111"/>
      <c r="GH26" s="113"/>
      <c r="GI26" s="114"/>
      <c r="GJ26" s="114"/>
      <c r="GK26" s="114"/>
      <c r="GL26" s="114"/>
      <c r="GO26" s="115"/>
      <c r="GP26" s="115"/>
      <c r="GQ26" s="115"/>
      <c r="GR26" s="116"/>
      <c r="GS26" s="111"/>
      <c r="HD26" s="113"/>
      <c r="HE26" s="114"/>
      <c r="HF26" s="114"/>
      <c r="HG26" s="114"/>
      <c r="HH26" s="114"/>
      <c r="HK26" s="115"/>
      <c r="HL26" s="115"/>
      <c r="HM26" s="115"/>
      <c r="HN26" s="116"/>
      <c r="HO26" s="111"/>
      <c r="HZ26" s="113"/>
      <c r="IA26" s="114"/>
      <c r="IB26" s="114"/>
      <c r="IC26" s="114"/>
      <c r="ID26" s="114"/>
      <c r="IG26" s="115"/>
      <c r="IH26" s="115"/>
      <c r="II26" s="115"/>
      <c r="IJ26" s="116"/>
      <c r="IK26" s="111"/>
      <c r="IV26" s="113"/>
    </row>
    <row r="27" spans="1:246" s="112" customFormat="1" ht="39" customHeight="1">
      <c r="A27" s="117" t="s">
        <v>1766</v>
      </c>
      <c r="B27" s="118" t="s">
        <v>1767</v>
      </c>
      <c r="C27" s="36"/>
      <c r="D27" s="119"/>
      <c r="E27" s="119"/>
      <c r="F27" s="119"/>
      <c r="G27" s="119"/>
      <c r="H27" s="36"/>
      <c r="I27" s="36"/>
      <c r="J27" s="36"/>
      <c r="K27" s="119"/>
      <c r="L27" s="120">
        <f>SUM(C27:K27)</f>
        <v>0</v>
      </c>
      <c r="M27" s="121"/>
      <c r="N27" s="121"/>
      <c r="O27" s="36"/>
      <c r="P27" s="36"/>
      <c r="Q27" s="36"/>
      <c r="R27" s="36"/>
      <c r="S27" s="36"/>
      <c r="T27" s="36"/>
      <c r="U27" s="95">
        <f>SUM(O27:T27)</f>
        <v>0</v>
      </c>
      <c r="V27" s="52"/>
      <c r="W27" s="42">
        <f>+U27-L27</f>
        <v>0</v>
      </c>
      <c r="X27" s="43"/>
      <c r="Y27" s="116"/>
      <c r="Z27" s="111"/>
      <c r="AK27" s="113"/>
      <c r="AL27" s="114"/>
      <c r="AM27" s="114"/>
      <c r="AN27" s="114"/>
      <c r="AO27" s="114"/>
      <c r="AR27" s="115"/>
      <c r="AS27" s="115"/>
      <c r="AT27" s="115"/>
      <c r="AU27" s="116"/>
      <c r="AV27" s="111"/>
      <c r="BG27" s="113"/>
      <c r="BH27" s="114"/>
      <c r="BI27" s="114"/>
      <c r="BJ27" s="114"/>
      <c r="BK27" s="114"/>
      <c r="BN27" s="115"/>
      <c r="BO27" s="115"/>
      <c r="BP27" s="115"/>
      <c r="BQ27" s="116"/>
      <c r="BR27" s="111"/>
      <c r="CC27" s="113"/>
      <c r="CD27" s="114"/>
      <c r="CE27" s="114"/>
      <c r="CF27" s="114"/>
      <c r="CG27" s="114"/>
      <c r="CJ27" s="115"/>
      <c r="CK27" s="115"/>
      <c r="CL27" s="115"/>
      <c r="CM27" s="116"/>
      <c r="CN27" s="111"/>
      <c r="CY27" s="113"/>
      <c r="CZ27" s="114"/>
      <c r="DA27" s="114"/>
      <c r="DB27" s="114"/>
      <c r="DC27" s="114"/>
      <c r="DF27" s="115"/>
      <c r="DG27" s="115"/>
      <c r="DH27" s="115"/>
      <c r="DI27" s="116"/>
      <c r="DJ27" s="111"/>
      <c r="DU27" s="113"/>
      <c r="DV27" s="114"/>
      <c r="DW27" s="114"/>
      <c r="DX27" s="114"/>
      <c r="DY27" s="114"/>
      <c r="EB27" s="115"/>
      <c r="EC27" s="115"/>
      <c r="ED27" s="115"/>
      <c r="EE27" s="116"/>
      <c r="EF27" s="111"/>
      <c r="EQ27" s="113"/>
      <c r="ER27" s="114"/>
      <c r="ES27" s="114"/>
      <c r="ET27" s="114"/>
      <c r="EU27" s="114"/>
      <c r="EX27" s="115"/>
      <c r="EY27" s="115"/>
      <c r="EZ27" s="115"/>
      <c r="FA27" s="116"/>
      <c r="FB27" s="111"/>
      <c r="FM27" s="113"/>
      <c r="FN27" s="114"/>
      <c r="FO27" s="114"/>
      <c r="FP27" s="114"/>
      <c r="FQ27" s="114"/>
      <c r="FT27" s="115"/>
      <c r="FU27" s="115"/>
      <c r="FV27" s="115"/>
      <c r="FW27" s="116"/>
      <c r="FX27" s="111"/>
      <c r="GI27" s="113"/>
      <c r="GJ27" s="114"/>
      <c r="GK27" s="114"/>
      <c r="GL27" s="114"/>
      <c r="GM27" s="114"/>
      <c r="GP27" s="115"/>
      <c r="GQ27" s="115"/>
      <c r="GR27" s="115"/>
      <c r="GS27" s="116"/>
      <c r="GT27" s="111"/>
      <c r="HE27" s="113"/>
      <c r="HF27" s="114"/>
      <c r="HG27" s="114"/>
      <c r="HH27" s="114"/>
      <c r="HI27" s="114"/>
      <c r="HL27" s="115"/>
      <c r="HM27" s="115"/>
      <c r="HN27" s="115"/>
      <c r="HO27" s="116"/>
      <c r="HP27" s="111"/>
      <c r="IA27" s="113"/>
      <c r="IB27" s="114"/>
      <c r="IC27" s="114"/>
      <c r="ID27" s="114"/>
      <c r="IE27" s="114"/>
      <c r="IH27" s="115"/>
      <c r="II27" s="115"/>
      <c r="IJ27" s="115"/>
      <c r="IK27" s="116"/>
      <c r="IL27" s="111"/>
    </row>
    <row r="28" spans="1:47" s="67" customFormat="1" ht="39" customHeight="1">
      <c r="A28" s="64" t="s">
        <v>1768</v>
      </c>
      <c r="B28" s="64"/>
      <c r="C28" s="122">
        <f>SUM(C14,C23,C26,C27)</f>
        <v>32697</v>
      </c>
      <c r="D28" s="122">
        <f>SUM(D14,D23,D26,D27)</f>
        <v>0</v>
      </c>
      <c r="E28" s="122">
        <f>SUM(E14,E23,E26,E27)</f>
        <v>0</v>
      </c>
      <c r="F28" s="122">
        <f>SUM(F14,F23,F26,F27)</f>
        <v>122033</v>
      </c>
      <c r="G28" s="122">
        <f>SUM(G14,G23,G26,G27)</f>
        <v>191219</v>
      </c>
      <c r="H28" s="122">
        <f>SUM(H14,H23,H26,H27)</f>
        <v>68758</v>
      </c>
      <c r="I28" s="122">
        <f>SUM(I14,I23,I26,I27)</f>
        <v>0</v>
      </c>
      <c r="J28" s="122">
        <f>SUM(J14,J23,J26,J27)</f>
        <v>0</v>
      </c>
      <c r="K28" s="122">
        <f>SUM(K14,K23,K26,K27)</f>
        <v>20909</v>
      </c>
      <c r="L28" s="122">
        <f>SUM(L14,L23,L26,L27)</f>
        <v>435616</v>
      </c>
      <c r="M28" s="123">
        <f>SUM(M14,M23,M26,M27)</f>
        <v>131</v>
      </c>
      <c r="N28" s="123">
        <f>SUM(N14,N23,N26,N27)</f>
        <v>0</v>
      </c>
      <c r="O28" s="122">
        <f>SUM(O14,O23,O26,O27)</f>
        <v>417836</v>
      </c>
      <c r="P28" s="122">
        <f>SUM(P14,P23,P26,P27)</f>
        <v>5083</v>
      </c>
      <c r="Q28" s="122">
        <f>SUM(Q14,Q23,Q26,Q27)</f>
        <v>0</v>
      </c>
      <c r="R28" s="122">
        <f>SUM(R14,R23,R26,R27)</f>
        <v>0</v>
      </c>
      <c r="S28" s="122">
        <f>SUM(S14,S23,S26,S27)</f>
        <v>0</v>
      </c>
      <c r="T28" s="122">
        <f>SUM(T14,T23,T26,T27)</f>
        <v>12697</v>
      </c>
      <c r="U28" s="122">
        <f>SUM(U14,U23,U26,U27)</f>
        <v>435616</v>
      </c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</row>
  </sheetData>
  <sheetProtection sheet="1"/>
  <mergeCells count="11">
    <mergeCell ref="A8:B8"/>
    <mergeCell ref="C8:L8"/>
    <mergeCell ref="M8:M9"/>
    <mergeCell ref="N8:N9"/>
    <mergeCell ref="O8:U8"/>
    <mergeCell ref="W8:W9"/>
    <mergeCell ref="X8:X9"/>
    <mergeCell ref="A14:B14"/>
    <mergeCell ref="A23:B23"/>
    <mergeCell ref="A26:B26"/>
    <mergeCell ref="A28:B28"/>
  </mergeCells>
  <dataValidations count="3">
    <dataValidation type="whole" operator="greaterThanOrEqual" allowBlank="1" showErrorMessage="1" errorTitle="Formato non valido" error="Il formato non consente l'immissione di valori decimali" sqref="C10:D11 I10:K11 M10:M12 O10:T13 D12 H12:J12 C13 I13:J13 N13:T13 C15:K18 M15:M22 O15:T20 C19:F20 H19:K20 G20:K20 C21:K22 O21:R21 T21:T22 O22:T22 C24:K25 O24:T25 C27 H27:J27 O27:T27">
      <formula1>0</formula1>
    </dataValidation>
    <dataValidation type="decimal" allowBlank="1" showErrorMessage="1" sqref="E10:H11 L10:L28 U10:U28 C12 E12:G12 K12:L13 D13:H13 C14:L14 O14:U14 G19 S21 C23:L23 O23:U23 C26:L26 O26:U26 D27:G27 K27:L27 C28:U28">
      <formula1>0</formula1>
      <formula2>9999999999.99</formula2>
    </dataValidation>
    <dataValidation type="whole" allowBlank="1" showErrorMessage="1" sqref="N10:N12 M13:M14 N14:N26 M23:N27">
      <formula1>0</formula1>
      <formula2>99999999</formula2>
    </dataValidation>
  </dataValidations>
  <printOptions/>
  <pageMargins left="0" right="0" top="0.5902777777777777" bottom="0.5902777777777777" header="0.5118055555555555" footer="0.5118055555555555"/>
  <pageSetup fitToHeight="0" fitToWidth="1" horizontalDpi="300" verticalDpi="300" orientation="landscape" paperSize="9"/>
  <headerFooter alignWithMargins="0">
    <oddHeader>&amp;RDisabili</oddHeader>
    <oddFooter>&amp;R&amp;F
&amp;A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SheetLayoutView="10" workbookViewId="0" topLeftCell="A1">
      <pane xSplit="2" ySplit="9" topLeftCell="T25" activePane="bottomRight" state="frozen"/>
      <selection pane="topLeft" activeCell="A1" sqref="A1"/>
      <selection pane="topRight" activeCell="T1" sqref="T1"/>
      <selection pane="bottomLeft" activeCell="A25" sqref="A25"/>
      <selection pane="bottomRight" activeCell="W27" sqref="W27"/>
    </sheetView>
  </sheetViews>
  <sheetFormatPr defaultColWidth="9.140625" defaultRowHeight="12.75"/>
  <cols>
    <col min="1" max="2" width="29.7109375" style="6" customWidth="1"/>
    <col min="3" max="21" width="19.57421875" style="6" customWidth="1"/>
    <col min="22" max="22" width="2.7109375" style="6" customWidth="1"/>
    <col min="23" max="23" width="32.7109375" style="6" customWidth="1"/>
    <col min="24" max="24" width="55.7109375" style="6" customWidth="1"/>
    <col min="25" max="16384" width="9.140625" style="6" customWidth="1"/>
  </cols>
  <sheetData>
    <row r="1" spans="1:20" ht="24" customHeight="1">
      <c r="A1" s="2" t="s">
        <v>0</v>
      </c>
      <c r="B1" s="88"/>
      <c r="C1" s="4"/>
      <c r="D1" s="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7.25" customHeight="1">
      <c r="A2" s="7" t="s">
        <v>1</v>
      </c>
      <c r="B2" s="89" t="str">
        <f>Anziani!B2</f>
        <v>MILANO 2</v>
      </c>
      <c r="C2" s="9"/>
      <c r="D2" s="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17" ht="17.25" customHeight="1">
      <c r="A3" s="7" t="s">
        <v>3</v>
      </c>
      <c r="B3" s="90" t="str">
        <f>Anziani!B3</f>
        <v>PIOLTELLO - AREA 3</v>
      </c>
      <c r="C3" s="25"/>
      <c r="D3" s="25"/>
      <c r="E3" s="91"/>
      <c r="F3" s="91"/>
      <c r="G3" s="91"/>
      <c r="H3" s="91"/>
      <c r="I3" s="91"/>
      <c r="J3" s="91"/>
      <c r="K3" s="25"/>
      <c r="L3" s="25"/>
      <c r="M3" s="25"/>
      <c r="N3" s="25"/>
      <c r="O3" s="25"/>
      <c r="P3" s="25"/>
      <c r="Q3" s="25"/>
    </row>
    <row r="4" spans="1:17" ht="17.25" customHeight="1">
      <c r="A4" s="7" t="s">
        <v>5</v>
      </c>
      <c r="B4" s="90" t="str">
        <f>Anziani!B4</f>
        <v>PIOLTELLO</v>
      </c>
      <c r="C4" s="25"/>
      <c r="D4" s="25"/>
      <c r="E4" s="91"/>
      <c r="F4" s="91"/>
      <c r="G4" s="91"/>
      <c r="H4" s="91"/>
      <c r="I4" s="91"/>
      <c r="J4" s="91"/>
      <c r="K4" s="25"/>
      <c r="L4" s="25"/>
      <c r="M4" s="25"/>
      <c r="N4" s="25"/>
      <c r="O4" s="25"/>
      <c r="P4" s="25"/>
      <c r="Q4" s="25"/>
    </row>
    <row r="5" spans="1:31" ht="17.25" customHeight="1">
      <c r="A5" s="7" t="s">
        <v>7</v>
      </c>
      <c r="B5" s="90">
        <f>Anziani!B5</f>
        <v>15175</v>
      </c>
      <c r="C5" s="16"/>
      <c r="D5" s="16"/>
      <c r="E5" s="33"/>
      <c r="F5" s="3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20" ht="17.25" customHeight="1">
      <c r="A6" s="7" t="s">
        <v>8</v>
      </c>
      <c r="B6" s="92">
        <f>Anziani!B6</f>
        <v>2010</v>
      </c>
      <c r="C6" s="9"/>
      <c r="D6" s="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" customHeight="1">
      <c r="B7" s="91"/>
      <c r="C7" s="24"/>
      <c r="D7" s="24"/>
      <c r="E7" s="93"/>
      <c r="F7" s="93"/>
      <c r="G7" s="24"/>
      <c r="H7" s="24"/>
      <c r="I7" s="24"/>
      <c r="J7" s="24"/>
      <c r="K7" s="24"/>
      <c r="L7" s="24"/>
      <c r="M7" s="24"/>
      <c r="N7" s="24"/>
      <c r="O7" s="25"/>
      <c r="P7" s="24"/>
      <c r="Q7" s="19"/>
      <c r="R7" s="20"/>
      <c r="S7" s="20"/>
      <c r="T7" s="20"/>
    </row>
    <row r="8" spans="1:24" s="28" customFormat="1" ht="18" customHeight="1">
      <c r="A8" s="26" t="s">
        <v>9</v>
      </c>
      <c r="B8" s="26"/>
      <c r="C8" s="26" t="s">
        <v>10</v>
      </c>
      <c r="D8" s="26"/>
      <c r="E8" s="26"/>
      <c r="F8" s="26"/>
      <c r="G8" s="26"/>
      <c r="H8" s="26"/>
      <c r="I8" s="26"/>
      <c r="J8" s="26"/>
      <c r="K8" s="26"/>
      <c r="L8" s="26"/>
      <c r="M8" s="26" t="s">
        <v>1769</v>
      </c>
      <c r="N8" s="27" t="s">
        <v>1770</v>
      </c>
      <c r="O8" s="26" t="s">
        <v>13</v>
      </c>
      <c r="P8" s="26"/>
      <c r="Q8" s="26"/>
      <c r="R8" s="26"/>
      <c r="S8" s="26"/>
      <c r="T8" s="26"/>
      <c r="U8" s="26"/>
      <c r="W8" s="29" t="s">
        <v>14</v>
      </c>
      <c r="X8" s="30" t="s">
        <v>15</v>
      </c>
    </row>
    <row r="9" spans="1:24" s="33" customFormat="1" ht="114" customHeight="1">
      <c r="A9" s="26" t="s">
        <v>16</v>
      </c>
      <c r="B9" s="26" t="s">
        <v>17</v>
      </c>
      <c r="C9" s="26" t="s">
        <v>18</v>
      </c>
      <c r="D9" s="26" t="s">
        <v>19</v>
      </c>
      <c r="E9" s="26" t="s">
        <v>20</v>
      </c>
      <c r="F9" s="26" t="s">
        <v>21</v>
      </c>
      <c r="G9" s="27" t="s">
        <v>22</v>
      </c>
      <c r="H9" s="26" t="s">
        <v>23</v>
      </c>
      <c r="I9" s="26" t="s">
        <v>24</v>
      </c>
      <c r="J9" s="26" t="s">
        <v>25</v>
      </c>
      <c r="K9" s="26" t="s">
        <v>26</v>
      </c>
      <c r="L9" s="31" t="s">
        <v>27</v>
      </c>
      <c r="M9" s="26"/>
      <c r="N9" s="27"/>
      <c r="O9" s="32" t="s">
        <v>28</v>
      </c>
      <c r="P9" s="32" t="s">
        <v>29</v>
      </c>
      <c r="Q9" s="32" t="s">
        <v>30</v>
      </c>
      <c r="R9" s="32" t="s">
        <v>31</v>
      </c>
      <c r="S9" s="32" t="s">
        <v>32</v>
      </c>
      <c r="T9" s="32" t="s">
        <v>33</v>
      </c>
      <c r="U9" s="31" t="s">
        <v>34</v>
      </c>
      <c r="W9" s="29"/>
      <c r="X9" s="30"/>
    </row>
    <row r="10" spans="1:24" ht="39" customHeight="1">
      <c r="A10" s="34" t="s">
        <v>1771</v>
      </c>
      <c r="B10" s="35" t="s">
        <v>36</v>
      </c>
      <c r="C10" s="36">
        <v>224450</v>
      </c>
      <c r="D10" s="36"/>
      <c r="E10" s="94"/>
      <c r="F10" s="94"/>
      <c r="G10" s="94"/>
      <c r="H10" s="94"/>
      <c r="I10" s="36"/>
      <c r="J10" s="36"/>
      <c r="K10" s="36"/>
      <c r="L10" s="95">
        <f>SUM(C10:K10)</f>
        <v>224450</v>
      </c>
      <c r="M10" s="39">
        <v>120</v>
      </c>
      <c r="N10" s="40"/>
      <c r="O10" s="36">
        <v>224450</v>
      </c>
      <c r="P10" s="36"/>
      <c r="Q10" s="36"/>
      <c r="R10" s="36"/>
      <c r="S10" s="36"/>
      <c r="T10" s="36"/>
      <c r="U10" s="96">
        <f>SUM(O10:T10)</f>
        <v>224450</v>
      </c>
      <c r="W10" s="42">
        <f>+U10-L10</f>
        <v>0</v>
      </c>
      <c r="X10" s="43"/>
    </row>
    <row r="11" spans="1:24" ht="39" customHeight="1">
      <c r="A11" s="34" t="s">
        <v>1772</v>
      </c>
      <c r="B11" s="35" t="s">
        <v>38</v>
      </c>
      <c r="C11" s="36"/>
      <c r="D11" s="36"/>
      <c r="E11" s="94"/>
      <c r="F11" s="94"/>
      <c r="G11" s="94"/>
      <c r="H11" s="124"/>
      <c r="I11" s="36"/>
      <c r="J11" s="36"/>
      <c r="K11" s="36"/>
      <c r="L11" s="95">
        <f>SUM(C11:K11)</f>
        <v>0</v>
      </c>
      <c r="M11" s="39"/>
      <c r="N11" s="40"/>
      <c r="O11" s="36"/>
      <c r="P11" s="36"/>
      <c r="Q11" s="36"/>
      <c r="R11" s="36"/>
      <c r="S11" s="36"/>
      <c r="T11" s="36"/>
      <c r="U11" s="96">
        <f>SUM(O11:T11)</f>
        <v>0</v>
      </c>
      <c r="W11" s="42">
        <f>+U11-L11</f>
        <v>0</v>
      </c>
      <c r="X11" s="43"/>
    </row>
    <row r="12" spans="1:24" ht="39" customHeight="1">
      <c r="A12" s="34" t="s">
        <v>1773</v>
      </c>
      <c r="B12" s="35" t="s">
        <v>40</v>
      </c>
      <c r="C12" s="94"/>
      <c r="D12" s="36"/>
      <c r="E12" s="94"/>
      <c r="F12" s="94"/>
      <c r="G12" s="94"/>
      <c r="H12" s="36"/>
      <c r="I12" s="36"/>
      <c r="J12" s="36"/>
      <c r="K12" s="94"/>
      <c r="L12" s="95">
        <f>SUM(C12:K12)</f>
        <v>0</v>
      </c>
      <c r="M12" s="39"/>
      <c r="N12" s="40"/>
      <c r="O12" s="36"/>
      <c r="P12" s="36"/>
      <c r="Q12" s="36"/>
      <c r="R12" s="36"/>
      <c r="S12" s="36"/>
      <c r="T12" s="36"/>
      <c r="U12" s="96">
        <f>SUM(O12:T12)</f>
        <v>0</v>
      </c>
      <c r="W12" s="42">
        <f>+U12-L12</f>
        <v>0</v>
      </c>
      <c r="X12" s="43"/>
    </row>
    <row r="13" spans="1:24" s="52" customFormat="1" ht="39" customHeight="1">
      <c r="A13" s="34" t="s">
        <v>1774</v>
      </c>
      <c r="B13" s="60" t="s">
        <v>42</v>
      </c>
      <c r="C13" s="36">
        <v>21477</v>
      </c>
      <c r="D13" s="94"/>
      <c r="E13" s="46"/>
      <c r="F13" s="46"/>
      <c r="G13" s="46"/>
      <c r="H13" s="46"/>
      <c r="I13" s="36"/>
      <c r="J13" s="36"/>
      <c r="K13" s="46"/>
      <c r="L13" s="95">
        <f>SUM(C13:K13)</f>
        <v>21477</v>
      </c>
      <c r="M13" s="40"/>
      <c r="N13" s="39">
        <v>2</v>
      </c>
      <c r="O13" s="36">
        <v>21477</v>
      </c>
      <c r="P13" s="36"/>
      <c r="Q13" s="36"/>
      <c r="R13" s="36"/>
      <c r="S13" s="36"/>
      <c r="T13" s="36"/>
      <c r="U13" s="96">
        <f>SUM(O13:T13)</f>
        <v>21477</v>
      </c>
      <c r="W13" s="50">
        <f>+U13-L13</f>
        <v>0</v>
      </c>
      <c r="X13" s="51"/>
    </row>
    <row r="14" spans="1:24" ht="39" customHeight="1">
      <c r="A14" s="53" t="s">
        <v>1748</v>
      </c>
      <c r="B14" s="53"/>
      <c r="C14" s="95">
        <f>SUM(C10:C13)</f>
        <v>245927</v>
      </c>
      <c r="D14" s="95">
        <f>SUM(D10:D13)</f>
        <v>0</v>
      </c>
      <c r="E14" s="95">
        <f>SUM(E10:E13)</f>
        <v>0</v>
      </c>
      <c r="F14" s="95">
        <f>SUM(F10:F13)</f>
        <v>0</v>
      </c>
      <c r="G14" s="95">
        <f>SUM(G10:G13)</f>
        <v>0</v>
      </c>
      <c r="H14" s="95">
        <f>SUM(H10:H13)</f>
        <v>0</v>
      </c>
      <c r="I14" s="95">
        <f>SUM(I10:I13)</f>
        <v>0</v>
      </c>
      <c r="J14" s="95">
        <f>SUM(J10:J13)</f>
        <v>0</v>
      </c>
      <c r="K14" s="95">
        <f>SUM(K10:K13)</f>
        <v>0</v>
      </c>
      <c r="L14" s="95">
        <f>SUM(L10:L13)</f>
        <v>245927</v>
      </c>
      <c r="M14" s="97">
        <f>SUM(M10:M13)</f>
        <v>120</v>
      </c>
      <c r="N14" s="97">
        <f>SUM(N10:N13)</f>
        <v>2</v>
      </c>
      <c r="O14" s="95">
        <f>SUM(O10:O13)</f>
        <v>245927</v>
      </c>
      <c r="P14" s="95">
        <f>SUM(P10:P13)</f>
        <v>0</v>
      </c>
      <c r="Q14" s="95">
        <f>SUM(Q10:Q13)</f>
        <v>0</v>
      </c>
      <c r="R14" s="95">
        <f>SUM(R10:R13)</f>
        <v>0</v>
      </c>
      <c r="S14" s="95">
        <f>SUM(S10:S13)</f>
        <v>0</v>
      </c>
      <c r="T14" s="95">
        <f>SUM(T10:T13)</f>
        <v>0</v>
      </c>
      <c r="U14" s="95">
        <f>SUM(U10:U13)</f>
        <v>245927</v>
      </c>
      <c r="W14" s="42">
        <f>+U14-L14</f>
        <v>0</v>
      </c>
      <c r="X14" s="43"/>
    </row>
    <row r="15" spans="1:24" ht="39" customHeight="1">
      <c r="A15" s="34" t="s">
        <v>1775</v>
      </c>
      <c r="B15" s="60" t="s">
        <v>1776</v>
      </c>
      <c r="C15" s="36">
        <v>811909</v>
      </c>
      <c r="D15" s="36"/>
      <c r="E15" s="36"/>
      <c r="F15" s="36">
        <v>179692</v>
      </c>
      <c r="G15" s="36"/>
      <c r="H15" s="36"/>
      <c r="I15" s="36"/>
      <c r="J15" s="36"/>
      <c r="K15" s="36">
        <v>295172</v>
      </c>
      <c r="L15" s="61">
        <f>SUM(C15:K15)</f>
        <v>1286773</v>
      </c>
      <c r="M15" s="39">
        <v>145</v>
      </c>
      <c r="N15" s="40"/>
      <c r="O15" s="36">
        <v>1023565</v>
      </c>
      <c r="P15" s="36">
        <v>191100</v>
      </c>
      <c r="Q15" s="36"/>
      <c r="R15" s="36"/>
      <c r="S15" s="36">
        <v>72108</v>
      </c>
      <c r="T15" s="36"/>
      <c r="U15" s="96">
        <f>SUM(O15:T15)</f>
        <v>1286773</v>
      </c>
      <c r="W15" s="59">
        <f>+U15-L15</f>
        <v>0</v>
      </c>
      <c r="X15" s="43"/>
    </row>
    <row r="16" spans="1:24" ht="39" customHeight="1">
      <c r="A16" s="34" t="s">
        <v>1777</v>
      </c>
      <c r="B16" s="125" t="s">
        <v>1778</v>
      </c>
      <c r="C16" s="36"/>
      <c r="D16" s="36"/>
      <c r="E16" s="36"/>
      <c r="F16" s="36"/>
      <c r="G16" s="36"/>
      <c r="H16" s="36"/>
      <c r="I16" s="36"/>
      <c r="J16" s="36"/>
      <c r="K16" s="36"/>
      <c r="L16" s="61">
        <f>SUM(C16:K16)</f>
        <v>0</v>
      </c>
      <c r="M16" s="39"/>
      <c r="N16" s="40"/>
      <c r="O16" s="36"/>
      <c r="P16" s="36"/>
      <c r="Q16" s="36"/>
      <c r="R16" s="36"/>
      <c r="S16" s="36"/>
      <c r="T16" s="36"/>
      <c r="U16" s="96">
        <f>SUM(O16:T16)</f>
        <v>0</v>
      </c>
      <c r="W16" s="42">
        <f>+U16-L16</f>
        <v>0</v>
      </c>
      <c r="X16" s="43"/>
    </row>
    <row r="17" spans="1:24" ht="39" customHeight="1">
      <c r="A17" s="34" t="s">
        <v>1779</v>
      </c>
      <c r="B17" s="60" t="s">
        <v>1780</v>
      </c>
      <c r="C17" s="36"/>
      <c r="D17" s="36"/>
      <c r="E17" s="36"/>
      <c r="F17" s="36">
        <v>25000</v>
      </c>
      <c r="G17" s="36"/>
      <c r="H17" s="36"/>
      <c r="I17" s="36"/>
      <c r="J17" s="36"/>
      <c r="K17" s="36"/>
      <c r="L17" s="61">
        <f>SUM(C17:K17)</f>
        <v>25000</v>
      </c>
      <c r="M17" s="39">
        <v>50</v>
      </c>
      <c r="N17" s="40"/>
      <c r="O17" s="36">
        <v>25000</v>
      </c>
      <c r="P17" s="36"/>
      <c r="Q17" s="36"/>
      <c r="R17" s="36"/>
      <c r="S17" s="36"/>
      <c r="T17" s="36"/>
      <c r="U17" s="96">
        <f>SUM(O17:T17)</f>
        <v>25000</v>
      </c>
      <c r="W17" s="42">
        <f>+U17-L17</f>
        <v>0</v>
      </c>
      <c r="X17" s="43"/>
    </row>
    <row r="18" spans="1:24" s="25" customFormat="1" ht="39" customHeight="1">
      <c r="A18" s="126" t="s">
        <v>1781</v>
      </c>
      <c r="B18" s="127" t="s">
        <v>1782</v>
      </c>
      <c r="C18" s="36">
        <v>53115</v>
      </c>
      <c r="D18" s="36"/>
      <c r="E18" s="36"/>
      <c r="F18" s="36">
        <v>85696</v>
      </c>
      <c r="G18" s="36"/>
      <c r="H18" s="36"/>
      <c r="I18" s="36"/>
      <c r="J18" s="36"/>
      <c r="K18" s="36"/>
      <c r="L18" s="61">
        <f>SUM(C18:K18)</f>
        <v>138811</v>
      </c>
      <c r="M18" s="39">
        <v>300</v>
      </c>
      <c r="N18" s="40"/>
      <c r="O18" s="36">
        <v>77282</v>
      </c>
      <c r="P18" s="36">
        <v>55564</v>
      </c>
      <c r="Q18" s="36"/>
      <c r="R18" s="36"/>
      <c r="S18" s="36">
        <v>5965</v>
      </c>
      <c r="T18" s="36"/>
      <c r="U18" s="96">
        <f>SUM(O18:T18)</f>
        <v>138811</v>
      </c>
      <c r="W18" s="42">
        <f>+U18-L18</f>
        <v>0</v>
      </c>
      <c r="X18" s="43"/>
    </row>
    <row r="19" spans="1:24" ht="39" customHeight="1">
      <c r="A19" s="34" t="s">
        <v>1783</v>
      </c>
      <c r="B19" s="60" t="s">
        <v>1784</v>
      </c>
      <c r="C19" s="36">
        <v>13200</v>
      </c>
      <c r="D19" s="36"/>
      <c r="E19" s="36"/>
      <c r="F19" s="36">
        <v>78894</v>
      </c>
      <c r="G19" s="94"/>
      <c r="H19" s="36"/>
      <c r="I19" s="36"/>
      <c r="J19" s="36"/>
      <c r="K19" s="36"/>
      <c r="L19" s="61">
        <f>SUM(C19:K19)</f>
        <v>92094</v>
      </c>
      <c r="M19" s="39">
        <v>26</v>
      </c>
      <c r="N19" s="40"/>
      <c r="O19" s="36">
        <v>77704</v>
      </c>
      <c r="P19" s="36"/>
      <c r="Q19" s="36"/>
      <c r="R19" s="36"/>
      <c r="S19" s="36">
        <v>14390</v>
      </c>
      <c r="T19" s="36"/>
      <c r="U19" s="96">
        <f>SUM(O19:T19)</f>
        <v>92094</v>
      </c>
      <c r="W19" s="42">
        <f>+U19-L19</f>
        <v>0</v>
      </c>
      <c r="X19" s="43"/>
    </row>
    <row r="20" spans="1:24" ht="39" customHeight="1">
      <c r="A20" s="44" t="s">
        <v>1785</v>
      </c>
      <c r="B20" s="45" t="s">
        <v>1786</v>
      </c>
      <c r="C20" s="36">
        <v>26924</v>
      </c>
      <c r="D20" s="36"/>
      <c r="E20" s="36"/>
      <c r="F20" s="36"/>
      <c r="G20" s="36"/>
      <c r="H20" s="36"/>
      <c r="I20" s="36"/>
      <c r="J20" s="36"/>
      <c r="K20" s="36">
        <v>63000</v>
      </c>
      <c r="L20" s="61">
        <f>SUM(C20:K20)</f>
        <v>89924</v>
      </c>
      <c r="M20" s="39">
        <v>600</v>
      </c>
      <c r="N20" s="104"/>
      <c r="O20" s="36">
        <v>74104</v>
      </c>
      <c r="P20" s="36"/>
      <c r="Q20" s="36"/>
      <c r="R20" s="36"/>
      <c r="S20" s="36"/>
      <c r="T20" s="36">
        <v>15820</v>
      </c>
      <c r="U20" s="96">
        <f>SUM(O20:T20)</f>
        <v>89924</v>
      </c>
      <c r="W20" s="42">
        <f>+U20-L20</f>
        <v>0</v>
      </c>
      <c r="X20" s="43"/>
    </row>
    <row r="21" spans="1:24" ht="39" customHeight="1">
      <c r="A21" s="44" t="s">
        <v>1787</v>
      </c>
      <c r="B21" s="45" t="s">
        <v>1788</v>
      </c>
      <c r="C21" s="36"/>
      <c r="D21" s="36"/>
      <c r="E21" s="36"/>
      <c r="F21" s="36"/>
      <c r="G21" s="36"/>
      <c r="H21" s="36"/>
      <c r="I21" s="36"/>
      <c r="J21" s="36"/>
      <c r="K21" s="36">
        <v>143700</v>
      </c>
      <c r="L21" s="61">
        <f>SUM(C21:K21)</f>
        <v>143700</v>
      </c>
      <c r="M21" s="39">
        <v>90</v>
      </c>
      <c r="N21" s="104"/>
      <c r="O21" s="36">
        <v>123700</v>
      </c>
      <c r="P21" s="36">
        <v>20000</v>
      </c>
      <c r="Q21" s="36"/>
      <c r="R21" s="36"/>
      <c r="S21" s="36"/>
      <c r="T21" s="36"/>
      <c r="U21" s="96">
        <f>SUM(O21:T21)</f>
        <v>143700</v>
      </c>
      <c r="W21" s="42">
        <f>+U21-L21</f>
        <v>0</v>
      </c>
      <c r="X21" s="43"/>
    </row>
    <row r="22" spans="1:24" ht="39" customHeight="1">
      <c r="A22" s="44" t="s">
        <v>1789</v>
      </c>
      <c r="B22" s="45" t="s">
        <v>1790</v>
      </c>
      <c r="C22" s="36"/>
      <c r="D22" s="36"/>
      <c r="E22" s="36"/>
      <c r="F22" s="36">
        <v>16906</v>
      </c>
      <c r="G22" s="36"/>
      <c r="H22" s="36"/>
      <c r="I22" s="36"/>
      <c r="J22" s="36"/>
      <c r="K22" s="36"/>
      <c r="L22" s="61">
        <f>SUM(C22:K22)</f>
        <v>16906</v>
      </c>
      <c r="M22" s="39">
        <v>19</v>
      </c>
      <c r="N22" s="104"/>
      <c r="O22" s="36">
        <v>16906</v>
      </c>
      <c r="P22" s="36"/>
      <c r="Q22" s="36"/>
      <c r="R22" s="36"/>
      <c r="S22" s="36"/>
      <c r="T22" s="36"/>
      <c r="U22" s="96">
        <f>SUM(O22:T22)</f>
        <v>16906</v>
      </c>
      <c r="W22" s="42">
        <f>+U22-L22</f>
        <v>0</v>
      </c>
      <c r="X22" s="43"/>
    </row>
    <row r="23" spans="1:24" ht="12.75">
      <c r="A23" s="44" t="s">
        <v>1791</v>
      </c>
      <c r="B23" s="45" t="s">
        <v>57</v>
      </c>
      <c r="C23" s="36">
        <v>15387</v>
      </c>
      <c r="D23" s="36"/>
      <c r="E23" s="36"/>
      <c r="F23" s="36"/>
      <c r="G23" s="36"/>
      <c r="H23" s="36"/>
      <c r="I23" s="36"/>
      <c r="J23" s="36"/>
      <c r="K23" s="36"/>
      <c r="L23" s="61">
        <f>SUM(C23:K23)</f>
        <v>15387</v>
      </c>
      <c r="M23" s="39">
        <v>120</v>
      </c>
      <c r="N23" s="104"/>
      <c r="O23" s="36">
        <v>15387</v>
      </c>
      <c r="P23" s="36"/>
      <c r="Q23" s="36"/>
      <c r="R23" s="36"/>
      <c r="S23" s="36"/>
      <c r="T23" s="36"/>
      <c r="U23" s="105">
        <f>SUM(O23:T23)</f>
        <v>15387</v>
      </c>
      <c r="W23" s="50">
        <f>+U23-L23</f>
        <v>0</v>
      </c>
      <c r="X23" s="43"/>
    </row>
    <row r="24" spans="1:24" ht="39" customHeight="1">
      <c r="A24" s="53" t="s">
        <v>1748</v>
      </c>
      <c r="B24" s="53"/>
      <c r="C24" s="61">
        <f>SUM(C15:C23)</f>
        <v>920535</v>
      </c>
      <c r="D24" s="61">
        <f>SUM(D15:D23)</f>
        <v>0</v>
      </c>
      <c r="E24" s="61">
        <f>SUM(E15:E23)</f>
        <v>0</v>
      </c>
      <c r="F24" s="61">
        <f>SUM(F15:F23)</f>
        <v>386188</v>
      </c>
      <c r="G24" s="61">
        <f>SUM(G15:G23)</f>
        <v>0</v>
      </c>
      <c r="H24" s="61">
        <f>SUM(H15:H23)</f>
        <v>0</v>
      </c>
      <c r="I24" s="61">
        <f>SUM(I15:I23)</f>
        <v>0</v>
      </c>
      <c r="J24" s="61">
        <f>SUM(J15:J23)</f>
        <v>0</v>
      </c>
      <c r="K24" s="61">
        <f>SUM(K15:K23)</f>
        <v>501872</v>
      </c>
      <c r="L24" s="61">
        <f>SUM(L15:L23)</f>
        <v>1808595</v>
      </c>
      <c r="M24" s="97">
        <f>SUM(M15:M23)</f>
        <v>1350</v>
      </c>
      <c r="N24" s="97"/>
      <c r="O24" s="61">
        <f>SUM(O15:O23)</f>
        <v>1433648</v>
      </c>
      <c r="P24" s="61">
        <f>SUM(P15:P23)</f>
        <v>266664</v>
      </c>
      <c r="Q24" s="61">
        <f>SUM(Q15:Q23)</f>
        <v>0</v>
      </c>
      <c r="R24" s="61">
        <f>SUM(R15:R23)</f>
        <v>0</v>
      </c>
      <c r="S24" s="61">
        <f>SUM(S15:S23)</f>
        <v>92463</v>
      </c>
      <c r="T24" s="61">
        <f>SUM(T15:T23)</f>
        <v>15820</v>
      </c>
      <c r="U24" s="61">
        <f>SUM(U15:U23)</f>
        <v>1808595</v>
      </c>
      <c r="W24" s="42">
        <f>+U24-L24</f>
        <v>0</v>
      </c>
      <c r="X24" s="43"/>
    </row>
    <row r="25" spans="1:24" ht="12.75">
      <c r="A25" s="55" t="s">
        <v>1792</v>
      </c>
      <c r="B25" s="63" t="s">
        <v>1793</v>
      </c>
      <c r="C25" s="36"/>
      <c r="D25" s="36"/>
      <c r="E25" s="36"/>
      <c r="F25" s="36"/>
      <c r="G25" s="36"/>
      <c r="H25" s="36"/>
      <c r="I25" s="36"/>
      <c r="J25" s="36"/>
      <c r="K25" s="36"/>
      <c r="L25" s="98">
        <f>SUM(C25:K25)</f>
        <v>0</v>
      </c>
      <c r="M25" s="39"/>
      <c r="N25" s="99"/>
      <c r="O25" s="36"/>
      <c r="P25" s="36"/>
      <c r="Q25" s="36"/>
      <c r="R25" s="36"/>
      <c r="S25" s="36"/>
      <c r="T25" s="36"/>
      <c r="U25" s="98">
        <f>SUM(O25:T25)</f>
        <v>0</v>
      </c>
      <c r="W25" s="59">
        <f>+U25-L25</f>
        <v>0</v>
      </c>
      <c r="X25" s="43"/>
    </row>
    <row r="26" spans="1:256" s="112" customFormat="1" ht="39" customHeight="1">
      <c r="A26" s="34" t="s">
        <v>1794</v>
      </c>
      <c r="B26" s="60" t="s">
        <v>1795</v>
      </c>
      <c r="C26" s="36"/>
      <c r="D26" s="36"/>
      <c r="E26" s="36"/>
      <c r="F26" s="36"/>
      <c r="G26" s="36">
        <v>266523</v>
      </c>
      <c r="H26" s="36"/>
      <c r="I26" s="36"/>
      <c r="J26" s="36"/>
      <c r="K26" s="36"/>
      <c r="L26" s="95">
        <f>SUM(C26:K26)</f>
        <v>266523</v>
      </c>
      <c r="M26" s="39">
        <v>16</v>
      </c>
      <c r="N26" s="40"/>
      <c r="O26" s="36">
        <v>197871</v>
      </c>
      <c r="P26" s="36"/>
      <c r="Q26" s="36"/>
      <c r="R26" s="36"/>
      <c r="S26" s="36">
        <v>68652</v>
      </c>
      <c r="T26" s="36"/>
      <c r="U26" s="95">
        <f>SUM(O26:T26)</f>
        <v>266523</v>
      </c>
      <c r="V26" s="6"/>
      <c r="W26" s="42">
        <f>+U26-L26</f>
        <v>0</v>
      </c>
      <c r="X26" s="110"/>
      <c r="Y26" s="111"/>
      <c r="AJ26" s="113"/>
      <c r="AK26" s="114"/>
      <c r="AL26" s="114"/>
      <c r="AM26" s="114"/>
      <c r="AN26" s="114"/>
      <c r="AQ26" s="115"/>
      <c r="AR26" s="115"/>
      <c r="AS26" s="115"/>
      <c r="AT26" s="116"/>
      <c r="AU26" s="111"/>
      <c r="BF26" s="113"/>
      <c r="BG26" s="114"/>
      <c r="BH26" s="114"/>
      <c r="BI26" s="114"/>
      <c r="BJ26" s="114"/>
      <c r="BM26" s="115"/>
      <c r="BN26" s="115"/>
      <c r="BO26" s="115"/>
      <c r="BP26" s="116"/>
      <c r="BQ26" s="111"/>
      <c r="CB26" s="113"/>
      <c r="CC26" s="114"/>
      <c r="CD26" s="114"/>
      <c r="CE26" s="114"/>
      <c r="CF26" s="114"/>
      <c r="CI26" s="115"/>
      <c r="CJ26" s="115"/>
      <c r="CK26" s="115"/>
      <c r="CL26" s="116"/>
      <c r="CM26" s="111"/>
      <c r="CX26" s="113"/>
      <c r="CY26" s="114"/>
      <c r="CZ26" s="114"/>
      <c r="DA26" s="114"/>
      <c r="DB26" s="114"/>
      <c r="DE26" s="115"/>
      <c r="DF26" s="115"/>
      <c r="DG26" s="115"/>
      <c r="DH26" s="116"/>
      <c r="DI26" s="111"/>
      <c r="DT26" s="113"/>
      <c r="DU26" s="114"/>
      <c r="DV26" s="114"/>
      <c r="DW26" s="114"/>
      <c r="DX26" s="114"/>
      <c r="EA26" s="115"/>
      <c r="EB26" s="115"/>
      <c r="EC26" s="115"/>
      <c r="ED26" s="116"/>
      <c r="EE26" s="111"/>
      <c r="EP26" s="113"/>
      <c r="EQ26" s="114"/>
      <c r="ER26" s="114"/>
      <c r="ES26" s="114"/>
      <c r="ET26" s="114"/>
      <c r="EW26" s="115"/>
      <c r="EX26" s="115"/>
      <c r="EY26" s="115"/>
      <c r="EZ26" s="116"/>
      <c r="FA26" s="111"/>
      <c r="FL26" s="113"/>
      <c r="FM26" s="114"/>
      <c r="FN26" s="114"/>
      <c r="FO26" s="114"/>
      <c r="FP26" s="114"/>
      <c r="FS26" s="115"/>
      <c r="FT26" s="115"/>
      <c r="FU26" s="115"/>
      <c r="FV26" s="116"/>
      <c r="FW26" s="111"/>
      <c r="GH26" s="113"/>
      <c r="GI26" s="114"/>
      <c r="GJ26" s="114"/>
      <c r="GK26" s="114"/>
      <c r="GL26" s="114"/>
      <c r="GO26" s="115"/>
      <c r="GP26" s="115"/>
      <c r="GQ26" s="115"/>
      <c r="GR26" s="116"/>
      <c r="GS26" s="111"/>
      <c r="HD26" s="113"/>
      <c r="HE26" s="114"/>
      <c r="HF26" s="114"/>
      <c r="HG26" s="114"/>
      <c r="HH26" s="114"/>
      <c r="HK26" s="115"/>
      <c r="HL26" s="115"/>
      <c r="HM26" s="115"/>
      <c r="HN26" s="116"/>
      <c r="HO26" s="111"/>
      <c r="HZ26" s="113"/>
      <c r="IA26" s="114"/>
      <c r="IB26" s="114"/>
      <c r="IC26" s="114"/>
      <c r="ID26" s="114"/>
      <c r="IG26" s="115"/>
      <c r="IH26" s="115"/>
      <c r="II26" s="115"/>
      <c r="IJ26" s="116"/>
      <c r="IK26" s="111"/>
      <c r="IV26" s="113"/>
    </row>
    <row r="27" spans="1:47" s="67" customFormat="1" ht="39" customHeight="1">
      <c r="A27" s="44" t="s">
        <v>1796</v>
      </c>
      <c r="B27" s="45" t="s">
        <v>63</v>
      </c>
      <c r="C27" s="36"/>
      <c r="D27" s="36"/>
      <c r="E27" s="36"/>
      <c r="F27" s="36"/>
      <c r="G27" s="36"/>
      <c r="H27" s="36"/>
      <c r="I27" s="36"/>
      <c r="J27" s="36"/>
      <c r="K27" s="36"/>
      <c r="L27" s="128">
        <f>SUM(C27:K27)</f>
        <v>0</v>
      </c>
      <c r="M27" s="39"/>
      <c r="N27" s="104"/>
      <c r="O27" s="36"/>
      <c r="P27" s="36"/>
      <c r="Q27" s="36"/>
      <c r="R27" s="36"/>
      <c r="S27" s="36"/>
      <c r="T27" s="36"/>
      <c r="U27" s="128">
        <f>SUM(O27:T27)</f>
        <v>0</v>
      </c>
      <c r="V27" s="52"/>
      <c r="W27" s="50">
        <f>+U27-L27</f>
        <v>0</v>
      </c>
      <c r="X27" s="43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</row>
    <row r="28" spans="1:47" s="67" customFormat="1" ht="39" customHeight="1">
      <c r="A28" s="53" t="s">
        <v>1748</v>
      </c>
      <c r="B28" s="53"/>
      <c r="C28" s="95">
        <f>SUM(C25:C27)</f>
        <v>0</v>
      </c>
      <c r="D28" s="95">
        <f>SUM(D25:D27)</f>
        <v>0</v>
      </c>
      <c r="E28" s="95">
        <f>SUM(E25:E27)</f>
        <v>0</v>
      </c>
      <c r="F28" s="95">
        <f>SUM(F25:F27)</f>
        <v>0</v>
      </c>
      <c r="G28" s="95">
        <f>SUM(G25:G27)</f>
        <v>266523</v>
      </c>
      <c r="H28" s="95">
        <f>SUM(H25:H27)</f>
        <v>0</v>
      </c>
      <c r="I28" s="95">
        <f>SUM(I25:I27)</f>
        <v>0</v>
      </c>
      <c r="J28" s="95">
        <f>SUM(J25:J27)</f>
        <v>0</v>
      </c>
      <c r="K28" s="95">
        <f>SUM(K25:K27)</f>
        <v>0</v>
      </c>
      <c r="L28" s="95">
        <f>SUM(L25:L27)</f>
        <v>266523</v>
      </c>
      <c r="M28" s="129">
        <f>SUM(M25:M27)</f>
        <v>16</v>
      </c>
      <c r="N28" s="129"/>
      <c r="O28" s="95">
        <f>SUM(O25:O27)</f>
        <v>197871</v>
      </c>
      <c r="P28" s="95">
        <f>SUM(P25:P27)</f>
        <v>0</v>
      </c>
      <c r="Q28" s="95">
        <f>SUM(Q25:Q27)</f>
        <v>0</v>
      </c>
      <c r="R28" s="95">
        <f>SUM(R25:R27)</f>
        <v>0</v>
      </c>
      <c r="S28" s="95">
        <f>SUM(S25:S27)</f>
        <v>68652</v>
      </c>
      <c r="T28" s="95">
        <f>SUM(T25:T27)</f>
        <v>0</v>
      </c>
      <c r="U28" s="95">
        <f>SUM(U25:U27)</f>
        <v>266523</v>
      </c>
      <c r="V28" s="52"/>
      <c r="W28" s="42">
        <f>+U28-L28</f>
        <v>0</v>
      </c>
      <c r="X28" s="51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</row>
    <row r="29" spans="1:24" ht="39" customHeight="1">
      <c r="A29" s="55" t="s">
        <v>1797</v>
      </c>
      <c r="B29" s="63" t="s">
        <v>1798</v>
      </c>
      <c r="C29" s="36">
        <v>82198</v>
      </c>
      <c r="D29" s="36"/>
      <c r="E29" s="36"/>
      <c r="F29" s="36"/>
      <c r="G29" s="36"/>
      <c r="H29" s="36"/>
      <c r="I29" s="36"/>
      <c r="J29" s="36"/>
      <c r="K29" s="36"/>
      <c r="L29" s="130">
        <f>SUM(C29:K29)</f>
        <v>82198</v>
      </c>
      <c r="M29" s="39">
        <v>180</v>
      </c>
      <c r="N29" s="131"/>
      <c r="O29" s="36">
        <v>82198</v>
      </c>
      <c r="P29" s="36"/>
      <c r="Q29" s="36"/>
      <c r="R29" s="36"/>
      <c r="S29" s="36"/>
      <c r="T29" s="36"/>
      <c r="U29" s="98">
        <f>SUM(O29:T29)</f>
        <v>82198</v>
      </c>
      <c r="W29" s="59">
        <f>+U29-L29</f>
        <v>0</v>
      </c>
      <c r="X29" s="43"/>
    </row>
    <row r="30" spans="1:24" ht="39" customHeight="1">
      <c r="A30" s="34" t="s">
        <v>1799</v>
      </c>
      <c r="B30" s="60" t="s">
        <v>1800</v>
      </c>
      <c r="C30" s="36">
        <v>30100</v>
      </c>
      <c r="D30" s="36"/>
      <c r="E30" s="36"/>
      <c r="F30" s="36"/>
      <c r="G30" s="36"/>
      <c r="H30" s="36"/>
      <c r="I30" s="36"/>
      <c r="J30" s="36"/>
      <c r="K30" s="36"/>
      <c r="L30" s="95">
        <f>SUM(C30:K30)</f>
        <v>30100</v>
      </c>
      <c r="M30" s="39">
        <v>8</v>
      </c>
      <c r="N30" s="132"/>
      <c r="O30" s="36">
        <v>30100</v>
      </c>
      <c r="P30" s="36"/>
      <c r="Q30" s="36"/>
      <c r="R30" s="36"/>
      <c r="S30" s="36"/>
      <c r="T30" s="36"/>
      <c r="U30" s="95">
        <f>SUM(O30:T30)</f>
        <v>30100</v>
      </c>
      <c r="W30" s="42">
        <f>+U30-L30</f>
        <v>0</v>
      </c>
      <c r="X30" s="43"/>
    </row>
    <row r="31" spans="1:24" ht="53.25" customHeight="1">
      <c r="A31" s="44" t="s">
        <v>1801</v>
      </c>
      <c r="B31" s="45" t="s">
        <v>1802</v>
      </c>
      <c r="C31" s="36"/>
      <c r="D31" s="36"/>
      <c r="E31" s="36"/>
      <c r="F31" s="36"/>
      <c r="G31" s="36"/>
      <c r="H31" s="36"/>
      <c r="I31" s="36"/>
      <c r="J31" s="36"/>
      <c r="K31" s="36"/>
      <c r="L31" s="128">
        <f>SUM(C31:K31)</f>
        <v>0</v>
      </c>
      <c r="M31" s="39"/>
      <c r="N31" s="133"/>
      <c r="O31" s="36"/>
      <c r="P31" s="36"/>
      <c r="Q31" s="36"/>
      <c r="R31" s="36"/>
      <c r="S31" s="36"/>
      <c r="T31" s="36"/>
      <c r="U31" s="128">
        <f>SUM(O31:T31)</f>
        <v>0</v>
      </c>
      <c r="W31" s="50">
        <f>+U31-L31</f>
        <v>0</v>
      </c>
      <c r="X31" s="43"/>
    </row>
    <row r="32" spans="1:24" ht="39" customHeight="1">
      <c r="A32" s="53" t="s">
        <v>1748</v>
      </c>
      <c r="B32" s="53"/>
      <c r="C32" s="95">
        <f>SUM(C29:C31)</f>
        <v>112298</v>
      </c>
      <c r="D32" s="95">
        <f>SUM(D29:D31)</f>
        <v>0</v>
      </c>
      <c r="E32" s="95">
        <f>SUM(E29:E31)</f>
        <v>0</v>
      </c>
      <c r="F32" s="95">
        <f>SUM(F29:F31)</f>
        <v>0</v>
      </c>
      <c r="G32" s="95">
        <f>SUM(G29:G31)</f>
        <v>0</v>
      </c>
      <c r="H32" s="95">
        <f>SUM(H29:H31)</f>
        <v>0</v>
      </c>
      <c r="I32" s="95">
        <f>SUM(I29:I31)</f>
        <v>0</v>
      </c>
      <c r="J32" s="95">
        <f>SUM(J29:J31)</f>
        <v>0</v>
      </c>
      <c r="K32" s="95">
        <f>SUM(K29:K31)</f>
        <v>0</v>
      </c>
      <c r="L32" s="95">
        <f>SUM(L29:L31)</f>
        <v>112298</v>
      </c>
      <c r="M32" s="129">
        <f>SUM(M29:M31)</f>
        <v>188</v>
      </c>
      <c r="N32" s="129">
        <f>SUM(N29:N31)</f>
        <v>0</v>
      </c>
      <c r="O32" s="95">
        <f>SUM(O29:O31)</f>
        <v>112298</v>
      </c>
      <c r="P32" s="95">
        <f>SUM(P29:P31)</f>
        <v>0</v>
      </c>
      <c r="Q32" s="95">
        <f>SUM(Q29:Q31)</f>
        <v>0</v>
      </c>
      <c r="R32" s="95">
        <f>SUM(R29:R31)</f>
        <v>0</v>
      </c>
      <c r="S32" s="95">
        <f>SUM(S29:S31)</f>
        <v>0</v>
      </c>
      <c r="T32" s="95">
        <f>SUM(T29:T31)</f>
        <v>0</v>
      </c>
      <c r="U32" s="95">
        <f>SUM(U29:U31)</f>
        <v>112298</v>
      </c>
      <c r="W32" s="42">
        <f>+U32-L32</f>
        <v>0</v>
      </c>
      <c r="X32" s="43"/>
    </row>
    <row r="33" spans="1:24" ht="39" customHeight="1">
      <c r="A33" s="34" t="s">
        <v>1803</v>
      </c>
      <c r="B33" s="60" t="s">
        <v>1767</v>
      </c>
      <c r="C33" s="36">
        <v>5000</v>
      </c>
      <c r="D33" s="46"/>
      <c r="E33" s="46"/>
      <c r="F33" s="46"/>
      <c r="G33" s="46"/>
      <c r="H33" s="36"/>
      <c r="I33" s="36"/>
      <c r="J33" s="36"/>
      <c r="K33" s="46"/>
      <c r="L33" s="95">
        <f>SUM(C33:K33)</f>
        <v>5000</v>
      </c>
      <c r="M33" s="40"/>
      <c r="N33" s="40"/>
      <c r="O33" s="36">
        <v>5000</v>
      </c>
      <c r="P33" s="36"/>
      <c r="Q33" s="36"/>
      <c r="R33" s="36"/>
      <c r="S33" s="36"/>
      <c r="T33" s="36"/>
      <c r="U33" s="95">
        <f>SUM(M33:T33)</f>
        <v>5000</v>
      </c>
      <c r="W33" s="42">
        <f>+U33-L33</f>
        <v>0</v>
      </c>
      <c r="X33" s="43"/>
    </row>
    <row r="34" spans="1:47" s="67" customFormat="1" ht="39" customHeight="1">
      <c r="A34" s="64" t="s">
        <v>1804</v>
      </c>
      <c r="B34" s="64"/>
      <c r="C34" s="65">
        <f>SUM(C14,C24,C28,C32,C33)</f>
        <v>1283760</v>
      </c>
      <c r="D34" s="65">
        <f>SUM(D14,D24,D28,D32,D33)</f>
        <v>0</v>
      </c>
      <c r="E34" s="65">
        <f>SUM(E14,E24,E28,E32,E33)</f>
        <v>0</v>
      </c>
      <c r="F34" s="65">
        <f>SUM(F14,F24,F28,F32,F33)</f>
        <v>386188</v>
      </c>
      <c r="G34" s="65">
        <f>SUM(G14,G24,G28,G32,G33)</f>
        <v>266523</v>
      </c>
      <c r="H34" s="65">
        <f>SUM(H14,H24,H28,H32,H33)</f>
        <v>0</v>
      </c>
      <c r="I34" s="65">
        <f>SUM(I14,I24,I28,I32,I33)</f>
        <v>0</v>
      </c>
      <c r="J34" s="65">
        <f>SUM(J14,J24,J28,J32,J33)</f>
        <v>0</v>
      </c>
      <c r="K34" s="65">
        <f>SUM(K14,K24,K28,K32,K33)</f>
        <v>501872</v>
      </c>
      <c r="L34" s="65">
        <f>SUM(L14,L24,L28,L32,L33)</f>
        <v>2438343</v>
      </c>
      <c r="M34" s="66">
        <f>SUM(M14,M24,M28,M32,M33)</f>
        <v>1674</v>
      </c>
      <c r="N34" s="66">
        <f>SUM(N14,N24,N28,N32,N33)</f>
        <v>2</v>
      </c>
      <c r="O34" s="65">
        <f>SUM(O14,O24,O28,O32,O33)</f>
        <v>1994744</v>
      </c>
      <c r="P34" s="65">
        <f>SUM(P14,P24,P28,P32,P33)</f>
        <v>266664</v>
      </c>
      <c r="Q34" s="65">
        <f>SUM(Q14,Q24,Q28,Q32,Q33)</f>
        <v>0</v>
      </c>
      <c r="R34" s="65">
        <f>SUM(R14,R24,R28,R32,R33)</f>
        <v>0</v>
      </c>
      <c r="S34" s="65">
        <f>SUM(S14,S24,S28,S32,S33)</f>
        <v>161115</v>
      </c>
      <c r="T34" s="65">
        <f>SUM(T14,T24,T28,T32,T33)</f>
        <v>15820</v>
      </c>
      <c r="U34" s="65">
        <f>SUM(U14,U24,U28,U32,U33)</f>
        <v>2438343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</row>
    <row r="35" spans="13:14" ht="12.75">
      <c r="M35" s="134"/>
      <c r="N35" s="134"/>
    </row>
    <row r="36" spans="13:14" ht="12.75">
      <c r="M36" s="134"/>
      <c r="N36" s="134"/>
    </row>
    <row r="37" spans="13:14" ht="12.75">
      <c r="M37" s="134"/>
      <c r="N37" s="134"/>
    </row>
    <row r="38" spans="13:14" ht="12.75">
      <c r="M38" s="134"/>
      <c r="N38" s="134"/>
    </row>
    <row r="39" spans="13:14" ht="12.75">
      <c r="M39" s="134"/>
      <c r="N39" s="134"/>
    </row>
    <row r="40" spans="13:14" ht="12.75">
      <c r="M40" s="134"/>
      <c r="N40" s="134"/>
    </row>
    <row r="41" spans="13:14" ht="12.75">
      <c r="M41" s="134"/>
      <c r="N41" s="134"/>
    </row>
    <row r="42" spans="13:14" ht="12.75">
      <c r="M42" s="134"/>
      <c r="N42" s="134"/>
    </row>
    <row r="43" spans="13:14" ht="12.75">
      <c r="M43" s="134"/>
      <c r="N43" s="134"/>
    </row>
    <row r="44" spans="13:14" ht="12.75">
      <c r="M44" s="134"/>
      <c r="N44" s="134"/>
    </row>
    <row r="45" spans="13:14" ht="12.75">
      <c r="M45" s="134"/>
      <c r="N45" s="134"/>
    </row>
    <row r="46" spans="13:14" ht="12.75">
      <c r="M46" s="134"/>
      <c r="N46" s="134"/>
    </row>
    <row r="47" spans="13:14" ht="12.75">
      <c r="M47" s="134"/>
      <c r="N47" s="134"/>
    </row>
    <row r="48" spans="13:14" ht="12.75">
      <c r="M48" s="134"/>
      <c r="N48" s="134"/>
    </row>
  </sheetData>
  <sheetProtection sheet="1"/>
  <mergeCells count="12">
    <mergeCell ref="A8:B8"/>
    <mergeCell ref="C8:L8"/>
    <mergeCell ref="M8:M9"/>
    <mergeCell ref="N8:N9"/>
    <mergeCell ref="O8:U8"/>
    <mergeCell ref="W8:W9"/>
    <mergeCell ref="X8:X9"/>
    <mergeCell ref="A14:B14"/>
    <mergeCell ref="A24:B24"/>
    <mergeCell ref="A28:B28"/>
    <mergeCell ref="A32:B32"/>
    <mergeCell ref="A34:B34"/>
  </mergeCells>
  <dataValidations count="5">
    <dataValidation type="whole" operator="greaterThanOrEqual" allowBlank="1" showErrorMessage="1" errorTitle="Formato non valido" error="Il formato non consente l'immissione di valori decimali" sqref="C10:D11 I10:K11 M10:M12 O10:T12 D12 H12:J12 C13 I13:J13 N13:T13 C15:K18 M15:M23 O15:T23 C19:F19 H19:K19 C20:K23 C25:K27 M25:M27 O25:T27 C29:K31 M29:M31 O29:T31 C33 H33:J33 O33:T33">
      <formula1>0</formula1>
    </dataValidation>
    <dataValidation type="decimal" allowBlank="1" showErrorMessage="1" sqref="L10:L13 L15:L23 L25:L33">
      <formula1>0</formula1>
      <formula2>9999999999.99</formula2>
    </dataValidation>
    <dataValidation type="decimal" allowBlank="1" showErrorMessage="1" sqref="E10:H11 C12 E12:G12 K12:K14 D13:H13 C14:L14 G19 C24:L24 C28:K28 C32:K32 D33:G33 K33:K34 C34:T34">
      <formula1>0</formula1>
      <formula2>999999999999.99</formula2>
    </dataValidation>
    <dataValidation type="whole" allowBlank="1" showErrorMessage="1" sqref="N10:N12 M13:M14 N14:N32 M24:N24 M28:N28 M32:N33">
      <formula1>0</formula1>
      <formula2>99999999999999</formula2>
    </dataValidation>
    <dataValidation type="decimal" allowBlank="1" showErrorMessage="1" sqref="U10:U34 O14:U14 O24:U24 O28:U28 O32:U32">
      <formula1>0</formula1>
      <formula2>10000000000000</formula2>
    </dataValidation>
  </dataValidations>
  <printOptions/>
  <pageMargins left="0.19652777777777777" right="0" top="0.5118055555555555" bottom="0.19652777777777777" header="0.5118055555555555" footer="0.11805555555555555"/>
  <pageSetup fitToHeight="0" fitToWidth="1" horizontalDpi="300" verticalDpi="300" orientation="landscape" paperSize="9"/>
  <headerFooter alignWithMargins="0">
    <oddHeader>&amp;RMinori e famiglia</oddHeader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2" sqref="A12"/>
    </sheetView>
  </sheetViews>
  <sheetFormatPr defaultColWidth="9.140625" defaultRowHeight="12.75"/>
  <cols>
    <col min="1" max="1" width="29.7109375" style="6" customWidth="1"/>
    <col min="2" max="2" width="29.7109375" style="135" customWidth="1"/>
    <col min="3" max="21" width="19.7109375" style="6" customWidth="1"/>
    <col min="22" max="22" width="2.7109375" style="6" customWidth="1"/>
    <col min="23" max="23" width="32.7109375" style="6" customWidth="1"/>
    <col min="24" max="24" width="55.7109375" style="6" customWidth="1"/>
    <col min="25" max="16384" width="9.140625" style="6" customWidth="1"/>
  </cols>
  <sheetData>
    <row r="1" spans="1:20" ht="24" customHeight="1">
      <c r="A1" s="2" t="s">
        <v>0</v>
      </c>
      <c r="B1" s="7"/>
      <c r="C1" s="4"/>
      <c r="D1" s="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" customHeight="1">
      <c r="A2" s="7" t="s">
        <v>1</v>
      </c>
      <c r="B2" s="136" t="str">
        <f>Anziani!B2</f>
        <v>MILANO 2</v>
      </c>
      <c r="C2" s="9"/>
      <c r="D2" s="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17" ht="18" customHeight="1">
      <c r="A3" s="7" t="s">
        <v>3</v>
      </c>
      <c r="B3" s="137" t="str">
        <f>Anziani!B3</f>
        <v>PIOLTELLO - AREA 3</v>
      </c>
      <c r="C3" s="25"/>
      <c r="D3" s="25"/>
      <c r="E3" s="91"/>
      <c r="F3" s="91"/>
      <c r="G3" s="91"/>
      <c r="H3" s="91"/>
      <c r="I3" s="91"/>
      <c r="J3" s="91"/>
      <c r="K3" s="25"/>
      <c r="L3" s="25"/>
      <c r="M3" s="25"/>
      <c r="N3" s="25"/>
      <c r="O3" s="25"/>
      <c r="P3" s="25"/>
      <c r="Q3" s="25"/>
    </row>
    <row r="4" spans="1:17" ht="18" customHeight="1">
      <c r="A4" s="7" t="s">
        <v>5</v>
      </c>
      <c r="B4" s="137" t="str">
        <f>Anziani!B4</f>
        <v>PIOLTELLO</v>
      </c>
      <c r="C4" s="25"/>
      <c r="D4" s="25"/>
      <c r="E4" s="91"/>
      <c r="F4" s="91"/>
      <c r="G4" s="91"/>
      <c r="H4" s="91"/>
      <c r="I4" s="91"/>
      <c r="J4" s="91"/>
      <c r="K4" s="25"/>
      <c r="L4" s="25"/>
      <c r="M4" s="25"/>
      <c r="N4" s="25"/>
      <c r="O4" s="25"/>
      <c r="P4" s="25"/>
      <c r="Q4" s="25"/>
    </row>
    <row r="5" spans="1:24" ht="18" customHeight="1">
      <c r="A5" s="7" t="s">
        <v>7</v>
      </c>
      <c r="B5" s="137">
        <f>Anziani!B5</f>
        <v>15175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0" ht="18" customHeight="1">
      <c r="A6" s="7" t="s">
        <v>8</v>
      </c>
      <c r="B6" s="138">
        <f>Anziani!B6</f>
        <v>2010</v>
      </c>
      <c r="C6" s="9"/>
      <c r="D6" s="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" customHeight="1">
      <c r="B7" s="139"/>
      <c r="C7" s="24"/>
      <c r="D7" s="24"/>
      <c r="E7" s="93"/>
      <c r="F7" s="93"/>
      <c r="G7" s="24"/>
      <c r="H7" s="24"/>
      <c r="I7" s="24"/>
      <c r="J7" s="24"/>
      <c r="K7" s="24"/>
      <c r="L7" s="24"/>
      <c r="M7" s="24"/>
      <c r="N7" s="24"/>
      <c r="O7" s="25"/>
      <c r="P7" s="24"/>
      <c r="Q7" s="19"/>
      <c r="R7" s="20"/>
      <c r="S7" s="20"/>
      <c r="T7" s="20"/>
    </row>
    <row r="8" spans="1:24" s="28" customFormat="1" ht="18" customHeight="1">
      <c r="A8" s="26" t="s">
        <v>9</v>
      </c>
      <c r="B8" s="26"/>
      <c r="C8" s="26" t="s">
        <v>10</v>
      </c>
      <c r="D8" s="26"/>
      <c r="E8" s="26"/>
      <c r="F8" s="26"/>
      <c r="G8" s="26"/>
      <c r="H8" s="26"/>
      <c r="I8" s="26"/>
      <c r="J8" s="26"/>
      <c r="K8" s="26"/>
      <c r="L8" s="26"/>
      <c r="M8" s="140" t="s">
        <v>1769</v>
      </c>
      <c r="N8" s="141" t="s">
        <v>1770</v>
      </c>
      <c r="O8" s="26" t="s">
        <v>13</v>
      </c>
      <c r="P8" s="26"/>
      <c r="Q8" s="26"/>
      <c r="R8" s="26"/>
      <c r="S8" s="26"/>
      <c r="T8" s="26"/>
      <c r="U8" s="26"/>
      <c r="W8" s="142" t="s">
        <v>14</v>
      </c>
      <c r="X8" s="30" t="s">
        <v>15</v>
      </c>
    </row>
    <row r="9" spans="1:24" s="33" customFormat="1" ht="114" customHeight="1">
      <c r="A9" s="140" t="s">
        <v>16</v>
      </c>
      <c r="B9" s="140" t="s">
        <v>17</v>
      </c>
      <c r="C9" s="140" t="s">
        <v>18</v>
      </c>
      <c r="D9" s="26" t="s">
        <v>19</v>
      </c>
      <c r="E9" s="26" t="s">
        <v>20</v>
      </c>
      <c r="F9" s="140" t="s">
        <v>21</v>
      </c>
      <c r="G9" s="141" t="s">
        <v>22</v>
      </c>
      <c r="H9" s="140" t="s">
        <v>23</v>
      </c>
      <c r="I9" s="140" t="s">
        <v>24</v>
      </c>
      <c r="J9" s="140" t="s">
        <v>25</v>
      </c>
      <c r="K9" s="140" t="s">
        <v>26</v>
      </c>
      <c r="L9" s="143" t="s">
        <v>27</v>
      </c>
      <c r="M9" s="140"/>
      <c r="N9" s="141"/>
      <c r="O9" s="144" t="s">
        <v>28</v>
      </c>
      <c r="P9" s="144" t="s">
        <v>29</v>
      </c>
      <c r="Q9" s="144" t="s">
        <v>30</v>
      </c>
      <c r="R9" s="144" t="s">
        <v>31</v>
      </c>
      <c r="S9" s="144" t="s">
        <v>32</v>
      </c>
      <c r="T9" s="144" t="s">
        <v>33</v>
      </c>
      <c r="U9" s="143" t="s">
        <v>34</v>
      </c>
      <c r="W9" s="142"/>
      <c r="X9" s="30"/>
    </row>
    <row r="10" spans="1:24" ht="39" customHeight="1">
      <c r="A10" s="34" t="s">
        <v>1805</v>
      </c>
      <c r="B10" s="35" t="s">
        <v>42</v>
      </c>
      <c r="C10" s="36"/>
      <c r="D10" s="94"/>
      <c r="E10" s="94"/>
      <c r="F10" s="94"/>
      <c r="G10" s="94"/>
      <c r="H10" s="94"/>
      <c r="I10" s="36"/>
      <c r="J10" s="36"/>
      <c r="K10" s="94"/>
      <c r="L10" s="95">
        <f>SUM(C10:K10)</f>
        <v>0</v>
      </c>
      <c r="M10" s="40"/>
      <c r="N10" s="39"/>
      <c r="O10" s="36"/>
      <c r="P10" s="36"/>
      <c r="Q10" s="36"/>
      <c r="R10" s="36"/>
      <c r="S10" s="36"/>
      <c r="T10" s="36"/>
      <c r="U10" s="96">
        <f>SUM(O10:T10)</f>
        <v>0</v>
      </c>
      <c r="V10" s="145"/>
      <c r="W10" s="42">
        <f>+U10-L10</f>
        <v>0</v>
      </c>
      <c r="X10" s="51"/>
    </row>
    <row r="11" spans="1:24" s="154" customFormat="1" ht="39" customHeight="1">
      <c r="A11" s="146" t="s">
        <v>1806</v>
      </c>
      <c r="B11" s="147" t="s">
        <v>1807</v>
      </c>
      <c r="C11" s="148">
        <v>52666</v>
      </c>
      <c r="D11" s="148"/>
      <c r="E11" s="148"/>
      <c r="F11" s="148">
        <v>6000</v>
      </c>
      <c r="G11" s="148"/>
      <c r="H11" s="148"/>
      <c r="I11" s="148"/>
      <c r="J11" s="148"/>
      <c r="K11" s="148"/>
      <c r="L11" s="98">
        <f>SUM(C11:K11)</f>
        <v>58666</v>
      </c>
      <c r="M11" s="149">
        <v>1000</v>
      </c>
      <c r="N11" s="150"/>
      <c r="O11" s="148">
        <v>52666</v>
      </c>
      <c r="P11" s="148"/>
      <c r="Q11" s="148"/>
      <c r="R11" s="148"/>
      <c r="S11" s="151"/>
      <c r="T11" s="148">
        <v>6000</v>
      </c>
      <c r="U11" s="152">
        <f>SUM(O11:T11)</f>
        <v>58666</v>
      </c>
      <c r="V11" s="153"/>
      <c r="W11" s="59">
        <f>+U11-L11</f>
        <v>0</v>
      </c>
      <c r="X11" s="43"/>
    </row>
    <row r="12" spans="1:24" ht="39" customHeight="1">
      <c r="A12" s="34" t="s">
        <v>1808</v>
      </c>
      <c r="B12" s="60" t="s">
        <v>1809</v>
      </c>
      <c r="C12" s="36"/>
      <c r="D12" s="36"/>
      <c r="E12" s="36"/>
      <c r="F12" s="36">
        <v>6054</v>
      </c>
      <c r="G12" s="36"/>
      <c r="H12" s="36"/>
      <c r="I12" s="36"/>
      <c r="J12" s="36"/>
      <c r="K12" s="36"/>
      <c r="L12" s="95">
        <f>SUM(C12:K12)</f>
        <v>6054</v>
      </c>
      <c r="M12" s="39"/>
      <c r="N12" s="155"/>
      <c r="O12" s="36">
        <v>4554</v>
      </c>
      <c r="P12" s="36"/>
      <c r="Q12" s="36"/>
      <c r="R12" s="36"/>
      <c r="S12" s="156"/>
      <c r="T12" s="36">
        <v>1500</v>
      </c>
      <c r="U12" s="157">
        <f>SUM(O12:T12)</f>
        <v>6054</v>
      </c>
      <c r="V12" s="145"/>
      <c r="W12" s="42">
        <f>+U12-L12</f>
        <v>0</v>
      </c>
      <c r="X12" s="43"/>
    </row>
    <row r="13" spans="1:24" ht="39" customHeight="1">
      <c r="A13" s="34" t="s">
        <v>1810</v>
      </c>
      <c r="B13" s="60" t="s">
        <v>1811</v>
      </c>
      <c r="C13" s="36"/>
      <c r="D13" s="36"/>
      <c r="E13" s="36"/>
      <c r="F13" s="36"/>
      <c r="G13" s="36"/>
      <c r="H13" s="36"/>
      <c r="I13" s="36"/>
      <c r="J13" s="36"/>
      <c r="K13" s="36"/>
      <c r="L13" s="95">
        <f>SUM(C13:K13)</f>
        <v>0</v>
      </c>
      <c r="M13" s="39"/>
      <c r="N13" s="155"/>
      <c r="O13" s="36"/>
      <c r="P13" s="36"/>
      <c r="Q13" s="36"/>
      <c r="R13" s="36"/>
      <c r="S13" s="156"/>
      <c r="T13" s="36"/>
      <c r="U13" s="157">
        <f>SUM(O13:T13)</f>
        <v>0</v>
      </c>
      <c r="V13" s="145"/>
      <c r="W13" s="42">
        <f>+U13-L13</f>
        <v>0</v>
      </c>
      <c r="X13" s="43"/>
    </row>
    <row r="14" spans="1:24" ht="39" customHeight="1">
      <c r="A14" s="44" t="s">
        <v>1812</v>
      </c>
      <c r="B14" s="45" t="s">
        <v>57</v>
      </c>
      <c r="C14" s="36"/>
      <c r="D14" s="36"/>
      <c r="E14" s="36"/>
      <c r="F14" s="36"/>
      <c r="G14" s="36"/>
      <c r="H14" s="36"/>
      <c r="I14" s="36"/>
      <c r="J14" s="36"/>
      <c r="K14" s="36"/>
      <c r="L14" s="95">
        <f>SUM(C14:K14)</f>
        <v>0</v>
      </c>
      <c r="M14" s="39"/>
      <c r="N14" s="158"/>
      <c r="O14" s="36"/>
      <c r="P14" s="36"/>
      <c r="Q14" s="36"/>
      <c r="R14" s="36"/>
      <c r="S14" s="159"/>
      <c r="T14" s="36"/>
      <c r="U14" s="160">
        <f>SUM(O14:T14)</f>
        <v>0</v>
      </c>
      <c r="V14" s="145"/>
      <c r="W14" s="50">
        <f>+U14-L14</f>
        <v>0</v>
      </c>
      <c r="X14" s="43"/>
    </row>
    <row r="15" spans="1:24" ht="39" customHeight="1">
      <c r="A15" s="161" t="s">
        <v>1748</v>
      </c>
      <c r="B15" s="161"/>
      <c r="C15" s="95">
        <f>SUM(C11:C14)</f>
        <v>52666</v>
      </c>
      <c r="D15" s="95">
        <f>SUM(D11:D14)</f>
        <v>0</v>
      </c>
      <c r="E15" s="95">
        <f>SUM(E11:E14)</f>
        <v>0</v>
      </c>
      <c r="F15" s="95">
        <f>SUM(F11:F14)</f>
        <v>12054</v>
      </c>
      <c r="G15" s="95">
        <f>SUM(G11:G14)</f>
        <v>0</v>
      </c>
      <c r="H15" s="95">
        <f>SUM(H11:H14)</f>
        <v>0</v>
      </c>
      <c r="I15" s="95">
        <f>SUM(I11:I14)</f>
        <v>0</v>
      </c>
      <c r="J15" s="95">
        <f>SUM(J11:J14)</f>
        <v>0</v>
      </c>
      <c r="K15" s="95">
        <f>SUM(K11:K14)</f>
        <v>0</v>
      </c>
      <c r="L15" s="95">
        <f>SUM(L11:L14)</f>
        <v>64720</v>
      </c>
      <c r="M15" s="97">
        <f>SUM(M11:M14)</f>
        <v>1000</v>
      </c>
      <c r="N15" s="97"/>
      <c r="O15" s="95">
        <f>SUM(O11:O14)</f>
        <v>57220</v>
      </c>
      <c r="P15" s="95">
        <f>SUM(P11:P14)</f>
        <v>0</v>
      </c>
      <c r="Q15" s="95">
        <f>SUM(Q11:Q14)</f>
        <v>0</v>
      </c>
      <c r="R15" s="95">
        <f>SUM(R11:R14)</f>
        <v>0</v>
      </c>
      <c r="S15" s="95"/>
      <c r="T15" s="95">
        <f>SUM(T11:T14)</f>
        <v>7500</v>
      </c>
      <c r="U15" s="95">
        <f>SUM(U11:U14)</f>
        <v>64720</v>
      </c>
      <c r="V15" s="145"/>
      <c r="W15" s="42">
        <f>+U15-L15</f>
        <v>0</v>
      </c>
      <c r="X15" s="43"/>
    </row>
    <row r="16" spans="1:256" s="112" customFormat="1" ht="39" customHeight="1">
      <c r="A16" s="101" t="s">
        <v>1813</v>
      </c>
      <c r="B16" s="60" t="s">
        <v>1767</v>
      </c>
      <c r="C16" s="36"/>
      <c r="D16" s="46"/>
      <c r="E16" s="46"/>
      <c r="F16" s="46"/>
      <c r="G16" s="46"/>
      <c r="H16" s="36"/>
      <c r="I16" s="36"/>
      <c r="J16" s="36"/>
      <c r="K16" s="46"/>
      <c r="L16" s="95">
        <f>SUM(C16:K16)</f>
        <v>0</v>
      </c>
      <c r="M16" s="162"/>
      <c r="N16" s="162"/>
      <c r="O16" s="36"/>
      <c r="P16" s="36"/>
      <c r="Q16" s="36"/>
      <c r="R16" s="36"/>
      <c r="S16" s="36"/>
      <c r="T16" s="36"/>
      <c r="U16" s="96">
        <f>SUM(O16:T16)</f>
        <v>0</v>
      </c>
      <c r="V16" s="145"/>
      <c r="W16" s="42">
        <f>+U16-L16</f>
        <v>0</v>
      </c>
      <c r="X16" s="110"/>
      <c r="Y16" s="111"/>
      <c r="AJ16" s="113"/>
      <c r="AK16" s="114"/>
      <c r="AL16" s="114"/>
      <c r="AM16" s="114"/>
      <c r="AN16" s="114"/>
      <c r="AQ16" s="115"/>
      <c r="AR16" s="115"/>
      <c r="AS16" s="115"/>
      <c r="AT16" s="116"/>
      <c r="AU16" s="111"/>
      <c r="BF16" s="113"/>
      <c r="BG16" s="114"/>
      <c r="BH16" s="114"/>
      <c r="BI16" s="114"/>
      <c r="BJ16" s="114"/>
      <c r="BM16" s="115"/>
      <c r="BN16" s="115"/>
      <c r="BO16" s="115"/>
      <c r="BP16" s="116"/>
      <c r="BQ16" s="111"/>
      <c r="CB16" s="113"/>
      <c r="CC16" s="114"/>
      <c r="CD16" s="114"/>
      <c r="CE16" s="114"/>
      <c r="CF16" s="114"/>
      <c r="CI16" s="115"/>
      <c r="CJ16" s="115"/>
      <c r="CK16" s="115"/>
      <c r="CL16" s="116"/>
      <c r="CM16" s="111"/>
      <c r="CX16" s="113"/>
      <c r="CY16" s="114"/>
      <c r="CZ16" s="114"/>
      <c r="DA16" s="114"/>
      <c r="DB16" s="114"/>
      <c r="DE16" s="115"/>
      <c r="DF16" s="115"/>
      <c r="DG16" s="115"/>
      <c r="DH16" s="116"/>
      <c r="DI16" s="111"/>
      <c r="DT16" s="113"/>
      <c r="DU16" s="114"/>
      <c r="DV16" s="114"/>
      <c r="DW16" s="114"/>
      <c r="DX16" s="114"/>
      <c r="EA16" s="115"/>
      <c r="EB16" s="115"/>
      <c r="EC16" s="115"/>
      <c r="ED16" s="116"/>
      <c r="EE16" s="111"/>
      <c r="EP16" s="113"/>
      <c r="EQ16" s="114"/>
      <c r="ER16" s="114"/>
      <c r="ES16" s="114"/>
      <c r="ET16" s="114"/>
      <c r="EW16" s="115"/>
      <c r="EX16" s="115"/>
      <c r="EY16" s="115"/>
      <c r="EZ16" s="116"/>
      <c r="FA16" s="111"/>
      <c r="FL16" s="113"/>
      <c r="FM16" s="114"/>
      <c r="FN16" s="114"/>
      <c r="FO16" s="114"/>
      <c r="FP16" s="114"/>
      <c r="FS16" s="115"/>
      <c r="FT16" s="115"/>
      <c r="FU16" s="115"/>
      <c r="FV16" s="116"/>
      <c r="FW16" s="111"/>
      <c r="GH16" s="113"/>
      <c r="GI16" s="114"/>
      <c r="GJ16" s="114"/>
      <c r="GK16" s="114"/>
      <c r="GL16" s="114"/>
      <c r="GO16" s="115"/>
      <c r="GP16" s="115"/>
      <c r="GQ16" s="115"/>
      <c r="GR16" s="116"/>
      <c r="GS16" s="111"/>
      <c r="HD16" s="113"/>
      <c r="HE16" s="114"/>
      <c r="HF16" s="114"/>
      <c r="HG16" s="114"/>
      <c r="HH16" s="114"/>
      <c r="HK16" s="115"/>
      <c r="HL16" s="115"/>
      <c r="HM16" s="115"/>
      <c r="HN16" s="116"/>
      <c r="HO16" s="111"/>
      <c r="HZ16" s="113"/>
      <c r="IA16" s="114"/>
      <c r="IB16" s="114"/>
      <c r="IC16" s="114"/>
      <c r="ID16" s="114"/>
      <c r="IG16" s="115"/>
      <c r="IH16" s="115"/>
      <c r="II16" s="115"/>
      <c r="IJ16" s="116"/>
      <c r="IK16" s="111"/>
      <c r="IV16" s="113"/>
    </row>
    <row r="17" spans="1:47" s="67" customFormat="1" ht="39" customHeight="1">
      <c r="A17" s="64" t="s">
        <v>1814</v>
      </c>
      <c r="B17" s="64"/>
      <c r="C17" s="65">
        <f>C10+C15+C16</f>
        <v>52666</v>
      </c>
      <c r="D17" s="65">
        <f>D10+D15+D16</f>
        <v>0</v>
      </c>
      <c r="E17" s="65">
        <f>E10+E15+E16</f>
        <v>0</v>
      </c>
      <c r="F17" s="65">
        <f>F10+F15+F16</f>
        <v>12054</v>
      </c>
      <c r="G17" s="65">
        <f>G10+G15+G16</f>
        <v>0</v>
      </c>
      <c r="H17" s="65">
        <f>H10+H15+H16</f>
        <v>0</v>
      </c>
      <c r="I17" s="65">
        <f>I10+I15+I16</f>
        <v>0</v>
      </c>
      <c r="J17" s="65">
        <f>J10+J15+J16</f>
        <v>0</v>
      </c>
      <c r="K17" s="65">
        <f>K10+K15+K16</f>
        <v>0</v>
      </c>
      <c r="L17" s="65">
        <f>L10+L15+L16</f>
        <v>64720</v>
      </c>
      <c r="M17" s="66">
        <f>M10+M15+M16</f>
        <v>1000</v>
      </c>
      <c r="N17" s="66">
        <f>N10</f>
        <v>0</v>
      </c>
      <c r="O17" s="65">
        <f>O10+O15+O16</f>
        <v>57220</v>
      </c>
      <c r="P17" s="65">
        <f>P10+P15+P16</f>
        <v>0</v>
      </c>
      <c r="Q17" s="65">
        <f>Q10+Q15+Q16</f>
        <v>0</v>
      </c>
      <c r="R17" s="65">
        <f>R10+R15+R16</f>
        <v>0</v>
      </c>
      <c r="S17" s="65">
        <f>S10+S15+S16</f>
        <v>0</v>
      </c>
      <c r="T17" s="65">
        <f>T10+T15+T16</f>
        <v>7500</v>
      </c>
      <c r="U17" s="65">
        <f>U10+U15+U16</f>
        <v>64720</v>
      </c>
      <c r="V17" s="52"/>
      <c r="W17" s="52"/>
      <c r="X17" s="163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</row>
    <row r="18" spans="1:47" s="67" customFormat="1" ht="12.75">
      <c r="A18" s="52"/>
      <c r="B18" s="164"/>
      <c r="C18" s="68"/>
      <c r="D18" s="69"/>
      <c r="E18" s="69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52"/>
      <c r="V18" s="52"/>
      <c r="W18" s="52"/>
      <c r="X18" s="165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</row>
    <row r="19" ht="12.75">
      <c r="X19" s="163"/>
    </row>
    <row r="20" ht="12.75">
      <c r="X20" s="163"/>
    </row>
    <row r="21" ht="12.75">
      <c r="X21" s="163"/>
    </row>
    <row r="22" ht="12.75">
      <c r="X22" s="163"/>
    </row>
    <row r="23" ht="12.75">
      <c r="X23" s="163"/>
    </row>
    <row r="24" ht="12.75">
      <c r="X24" s="115"/>
    </row>
    <row r="25" ht="12.75">
      <c r="X25" s="115"/>
    </row>
    <row r="26" ht="12.75">
      <c r="X26" s="115"/>
    </row>
    <row r="27" ht="12.75">
      <c r="X27" s="115"/>
    </row>
  </sheetData>
  <sheetProtection sheet="1"/>
  <mergeCells count="9">
    <mergeCell ref="A8:B8"/>
    <mergeCell ref="C8:L8"/>
    <mergeCell ref="M8:M9"/>
    <mergeCell ref="N8:N9"/>
    <mergeCell ref="O8:U8"/>
    <mergeCell ref="W8:W9"/>
    <mergeCell ref="X8:X9"/>
    <mergeCell ref="A15:B15"/>
    <mergeCell ref="A17:B17"/>
  </mergeCells>
  <dataValidations count="4">
    <dataValidation type="whole" operator="greaterThanOrEqual" allowBlank="1" showErrorMessage="1" errorTitle="Formato non valido" error="Il formato non consente l'immissione di valori decimali" sqref="C10:C11 I10:J10 N10:T10 D11:K11 M11:M14 O11:R14 T11:T14 C12:K14 C16 H16:J16 O16:T16">
      <formula1>0</formula1>
    </dataValidation>
    <dataValidation type="decimal" allowBlank="1" showErrorMessage="1" sqref="L10:M10 L11:L16 N11:N15 M15:N15">
      <formula1>0</formula1>
      <formula2>99999999.99</formula2>
    </dataValidation>
    <dataValidation type="decimal" allowBlank="1" showErrorMessage="1" sqref="D10:H10 K10 C15:K15 D16:G16 K16:K17 C17:U17">
      <formula1>0</formula1>
      <formula2>10000000000000</formula2>
    </dataValidation>
    <dataValidation type="decimal" allowBlank="1" showErrorMessage="1" sqref="S11:S15 O15:U15">
      <formula1>0</formula1>
      <formula2>99999999999.99</formula2>
    </dataValidation>
  </dataValidations>
  <printOptions/>
  <pageMargins left="0.19652777777777777" right="0" top="0.5902777777777777" bottom="0.5902777777777777" header="0.5118055555555555" footer="0.5118055555555555"/>
  <pageSetup fitToHeight="0" fitToWidth="1" horizontalDpi="300" verticalDpi="300" orientation="landscape" paperSize="9"/>
  <headerFooter alignWithMargins="0">
    <oddHeader>&amp;RImmigrazione</oddHeader>
    <oddFooter>&amp;R&amp;F
&amp;A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workbookViewId="0" topLeftCell="A1">
      <pane xSplit="2" ySplit="9" topLeftCell="S10" activePane="bottomRight" state="frozen"/>
      <selection pane="topLeft" activeCell="A1" sqref="A1"/>
      <selection pane="topRight" activeCell="S1" sqref="S1"/>
      <selection pane="bottomLeft" activeCell="A10" sqref="A10"/>
      <selection pane="bottomRight" activeCell="U24" sqref="U24"/>
    </sheetView>
  </sheetViews>
  <sheetFormatPr defaultColWidth="9.140625" defaultRowHeight="12.75"/>
  <cols>
    <col min="1" max="2" width="29.7109375" style="6" customWidth="1"/>
    <col min="3" max="21" width="19.7109375" style="6" customWidth="1"/>
    <col min="22" max="22" width="2.8515625" style="6" customWidth="1"/>
    <col min="23" max="23" width="32.57421875" style="6" customWidth="1"/>
    <col min="24" max="24" width="55.7109375" style="6" customWidth="1"/>
    <col min="25" max="16384" width="9.140625" style="6" customWidth="1"/>
  </cols>
  <sheetData>
    <row r="1" spans="1:20" ht="24.75" customHeight="1">
      <c r="A1" s="2" t="s">
        <v>0</v>
      </c>
      <c r="B1" s="88"/>
      <c r="C1" s="4"/>
      <c r="D1" s="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" customHeight="1">
      <c r="A2" s="7" t="s">
        <v>1</v>
      </c>
      <c r="B2" s="89" t="str">
        <f>Anziani!B2</f>
        <v>MILANO 2</v>
      </c>
      <c r="C2" s="9"/>
      <c r="D2" s="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17" ht="18" customHeight="1">
      <c r="A3" s="7" t="s">
        <v>3</v>
      </c>
      <c r="B3" s="90" t="str">
        <f>Anziani!B3</f>
        <v>PIOLTELLO - AREA 3</v>
      </c>
      <c r="C3" s="25"/>
      <c r="D3" s="25"/>
      <c r="E3" s="91"/>
      <c r="F3" s="91"/>
      <c r="G3" s="91"/>
      <c r="H3" s="91"/>
      <c r="I3" s="91"/>
      <c r="J3" s="91"/>
      <c r="K3" s="25"/>
      <c r="L3" s="25"/>
      <c r="M3" s="25"/>
      <c r="N3" s="25"/>
      <c r="O3" s="25"/>
      <c r="P3" s="25"/>
      <c r="Q3" s="25"/>
    </row>
    <row r="4" spans="1:17" ht="18" customHeight="1">
      <c r="A4" s="7" t="s">
        <v>5</v>
      </c>
      <c r="B4" s="90" t="str">
        <f>Anziani!B4</f>
        <v>PIOLTELLO</v>
      </c>
      <c r="C4" s="25"/>
      <c r="D4" s="25"/>
      <c r="E4" s="91"/>
      <c r="F4" s="91"/>
      <c r="G4" s="91"/>
      <c r="H4" s="91"/>
      <c r="I4" s="91"/>
      <c r="J4" s="91"/>
      <c r="K4" s="25"/>
      <c r="L4" s="25"/>
      <c r="M4" s="25"/>
      <c r="N4" s="25"/>
      <c r="O4" s="25"/>
      <c r="P4" s="25"/>
      <c r="Q4" s="25"/>
    </row>
    <row r="5" spans="1:20" ht="18" customHeight="1">
      <c r="A5" s="7" t="s">
        <v>7</v>
      </c>
      <c r="B5" s="90">
        <f>Anziani!B5</f>
        <v>15175</v>
      </c>
      <c r="C5" s="16"/>
      <c r="D5" s="16"/>
      <c r="E5" s="33"/>
      <c r="F5" s="17"/>
      <c r="G5" s="17"/>
      <c r="H5" s="17"/>
      <c r="I5" s="17"/>
      <c r="J5" s="17"/>
      <c r="K5" s="17"/>
      <c r="L5" s="17"/>
      <c r="M5" s="17"/>
      <c r="N5" s="17"/>
      <c r="O5" s="18"/>
      <c r="P5" s="16"/>
      <c r="Q5" s="19"/>
      <c r="R5" s="20"/>
      <c r="S5" s="20"/>
      <c r="T5" s="20"/>
    </row>
    <row r="6" spans="1:20" ht="18" customHeight="1">
      <c r="A6" s="7" t="s">
        <v>8</v>
      </c>
      <c r="B6" s="92">
        <f>Anziani!B6</f>
        <v>2010</v>
      </c>
      <c r="C6" s="9"/>
      <c r="D6" s="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" customHeight="1">
      <c r="B7" s="91"/>
      <c r="C7" s="24"/>
      <c r="D7" s="24"/>
      <c r="E7" s="93"/>
      <c r="F7" s="93"/>
      <c r="G7" s="24"/>
      <c r="H7" s="24"/>
      <c r="I7" s="24"/>
      <c r="J7" s="24"/>
      <c r="K7" s="24"/>
      <c r="L7" s="24"/>
      <c r="M7" s="24"/>
      <c r="N7" s="24"/>
      <c r="O7" s="25"/>
      <c r="P7" s="24"/>
      <c r="Q7" s="19"/>
      <c r="R7" s="20"/>
      <c r="S7" s="20"/>
      <c r="T7" s="20"/>
    </row>
    <row r="8" spans="1:24" s="28" customFormat="1" ht="18" customHeight="1">
      <c r="A8" s="26" t="s">
        <v>9</v>
      </c>
      <c r="B8" s="26"/>
      <c r="C8" s="26" t="s">
        <v>10</v>
      </c>
      <c r="D8" s="26"/>
      <c r="E8" s="26"/>
      <c r="F8" s="26"/>
      <c r="G8" s="26"/>
      <c r="H8" s="26"/>
      <c r="I8" s="26"/>
      <c r="J8" s="26"/>
      <c r="K8" s="26"/>
      <c r="L8" s="26"/>
      <c r="M8" s="26" t="s">
        <v>1769</v>
      </c>
      <c r="N8" s="27" t="s">
        <v>1770</v>
      </c>
      <c r="O8" s="26" t="s">
        <v>13</v>
      </c>
      <c r="P8" s="26"/>
      <c r="Q8" s="26"/>
      <c r="R8" s="26"/>
      <c r="S8" s="26"/>
      <c r="T8" s="26"/>
      <c r="U8" s="26"/>
      <c r="W8" s="29" t="s">
        <v>14</v>
      </c>
      <c r="X8" s="30" t="s">
        <v>15</v>
      </c>
    </row>
    <row r="9" spans="1:24" s="33" customFormat="1" ht="114" customHeight="1">
      <c r="A9" s="26" t="s">
        <v>16</v>
      </c>
      <c r="B9" s="26" t="s">
        <v>17</v>
      </c>
      <c r="C9" s="140" t="s">
        <v>18</v>
      </c>
      <c r="D9" s="26" t="s">
        <v>19</v>
      </c>
      <c r="E9" s="26" t="s">
        <v>20</v>
      </c>
      <c r="F9" s="26" t="s">
        <v>21</v>
      </c>
      <c r="G9" s="27" t="s">
        <v>22</v>
      </c>
      <c r="H9" s="26" t="s">
        <v>23</v>
      </c>
      <c r="I9" s="26" t="s">
        <v>24</v>
      </c>
      <c r="J9" s="26" t="s">
        <v>25</v>
      </c>
      <c r="K9" s="26" t="s">
        <v>26</v>
      </c>
      <c r="L9" s="31" t="s">
        <v>27</v>
      </c>
      <c r="M9" s="26"/>
      <c r="N9" s="27"/>
      <c r="O9" s="32" t="s">
        <v>28</v>
      </c>
      <c r="P9" s="32" t="s">
        <v>29</v>
      </c>
      <c r="Q9" s="32" t="s">
        <v>30</v>
      </c>
      <c r="R9" s="32" t="s">
        <v>31</v>
      </c>
      <c r="S9" s="32" t="s">
        <v>32</v>
      </c>
      <c r="T9" s="32" t="s">
        <v>33</v>
      </c>
      <c r="U9" s="31" t="s">
        <v>34</v>
      </c>
      <c r="W9" s="29"/>
      <c r="X9" s="30"/>
    </row>
    <row r="10" spans="1:58" ht="39" customHeight="1">
      <c r="A10" s="34" t="s">
        <v>1815</v>
      </c>
      <c r="B10" s="35" t="s">
        <v>36</v>
      </c>
      <c r="C10" s="36"/>
      <c r="D10" s="36"/>
      <c r="E10" s="94"/>
      <c r="F10" s="94"/>
      <c r="G10" s="94"/>
      <c r="H10" s="94"/>
      <c r="I10" s="36"/>
      <c r="J10" s="36"/>
      <c r="K10" s="36"/>
      <c r="L10" s="95">
        <f>SUM(C10:K10)</f>
        <v>0</v>
      </c>
      <c r="M10" s="149"/>
      <c r="N10" s="40"/>
      <c r="O10" s="36"/>
      <c r="P10" s="36"/>
      <c r="Q10" s="36"/>
      <c r="R10" s="36"/>
      <c r="S10" s="36"/>
      <c r="T10" s="36"/>
      <c r="U10" s="61">
        <f>SUM(O10:T10)</f>
        <v>0</v>
      </c>
      <c r="V10" s="145"/>
      <c r="W10" s="42">
        <f>+U10-L10</f>
        <v>0</v>
      </c>
      <c r="X10" s="43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</row>
    <row r="11" spans="1:58" ht="39" customHeight="1">
      <c r="A11" s="34" t="s">
        <v>1816</v>
      </c>
      <c r="B11" s="35" t="s">
        <v>38</v>
      </c>
      <c r="C11" s="36">
        <v>257117</v>
      </c>
      <c r="D11" s="36"/>
      <c r="E11" s="94"/>
      <c r="F11" s="94"/>
      <c r="G11" s="94"/>
      <c r="H11" s="94"/>
      <c r="I11" s="36"/>
      <c r="J11" s="36"/>
      <c r="K11" s="36"/>
      <c r="L11" s="95">
        <f>SUM(C11:K11)</f>
        <v>257117</v>
      </c>
      <c r="M11" s="149">
        <v>329</v>
      </c>
      <c r="N11" s="40"/>
      <c r="O11" s="36">
        <v>39808</v>
      </c>
      <c r="P11" s="36"/>
      <c r="Q11" s="36"/>
      <c r="R11" s="36">
        <v>217309</v>
      </c>
      <c r="S11" s="36"/>
      <c r="T11" s="36"/>
      <c r="U11" s="61">
        <f>SUM(O11:T11)</f>
        <v>257117</v>
      </c>
      <c r="V11" s="145"/>
      <c r="W11" s="42">
        <f>+U11-L11</f>
        <v>0</v>
      </c>
      <c r="X11" s="43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</row>
    <row r="12" spans="1:58" ht="39" customHeight="1">
      <c r="A12" s="34" t="s">
        <v>1817</v>
      </c>
      <c r="B12" s="35" t="s">
        <v>40</v>
      </c>
      <c r="C12" s="94"/>
      <c r="D12" s="36"/>
      <c r="E12" s="94"/>
      <c r="F12" s="94"/>
      <c r="G12" s="94"/>
      <c r="H12" s="94"/>
      <c r="I12" s="36"/>
      <c r="J12" s="36"/>
      <c r="K12" s="94"/>
      <c r="L12" s="95">
        <f>SUM(C12:K12)</f>
        <v>0</v>
      </c>
      <c r="M12" s="149"/>
      <c r="N12" s="40"/>
      <c r="O12" s="36"/>
      <c r="P12" s="36"/>
      <c r="Q12" s="36"/>
      <c r="R12" s="36"/>
      <c r="S12" s="36"/>
      <c r="T12" s="36"/>
      <c r="U12" s="61">
        <f>SUM(O12:T12)</f>
        <v>0</v>
      </c>
      <c r="V12" s="145"/>
      <c r="W12" s="42">
        <f>+U12-L12</f>
        <v>0</v>
      </c>
      <c r="X12" s="43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</row>
    <row r="13" spans="1:58" s="52" customFormat="1" ht="39" customHeight="1">
      <c r="A13" s="34" t="s">
        <v>1818</v>
      </c>
      <c r="B13" s="60" t="s">
        <v>42</v>
      </c>
      <c r="C13" s="36"/>
      <c r="D13" s="94"/>
      <c r="E13" s="46"/>
      <c r="F13" s="46"/>
      <c r="G13" s="46"/>
      <c r="H13" s="46"/>
      <c r="I13" s="36"/>
      <c r="J13" s="36"/>
      <c r="K13" s="46"/>
      <c r="L13" s="95">
        <f>SUM(C13:K13)</f>
        <v>0</v>
      </c>
      <c r="M13" s="40"/>
      <c r="N13" s="149"/>
      <c r="O13" s="36"/>
      <c r="P13" s="36"/>
      <c r="Q13" s="36"/>
      <c r="R13" s="36"/>
      <c r="S13" s="36"/>
      <c r="T13" s="36"/>
      <c r="U13" s="61">
        <f>SUM(O13:T13)</f>
        <v>0</v>
      </c>
      <c r="V13" s="145"/>
      <c r="W13" s="42">
        <f>+U13-L13</f>
        <v>0</v>
      </c>
      <c r="X13" s="43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</row>
    <row r="14" spans="1:58" ht="49.5" customHeight="1">
      <c r="A14" s="44" t="s">
        <v>1819</v>
      </c>
      <c r="B14" s="45" t="s">
        <v>1820</v>
      </c>
      <c r="C14" s="166"/>
      <c r="D14" s="166"/>
      <c r="E14" s="166"/>
      <c r="F14" s="166"/>
      <c r="G14" s="166"/>
      <c r="H14" s="166"/>
      <c r="I14" s="166"/>
      <c r="J14" s="166"/>
      <c r="K14" s="166">
        <v>2200</v>
      </c>
      <c r="L14" s="128">
        <f>SUM(C14:K14)</f>
        <v>2200</v>
      </c>
      <c r="M14" s="167"/>
      <c r="N14" s="104"/>
      <c r="O14" s="166">
        <v>2200</v>
      </c>
      <c r="P14" s="166"/>
      <c r="Q14" s="166"/>
      <c r="R14" s="166"/>
      <c r="S14" s="166"/>
      <c r="T14" s="166"/>
      <c r="U14" s="62">
        <f>SUM(O14:T14)</f>
        <v>2200</v>
      </c>
      <c r="V14" s="145"/>
      <c r="W14" s="50">
        <f>+U14-L14</f>
        <v>0</v>
      </c>
      <c r="X14" s="43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</row>
    <row r="15" spans="1:58" ht="39" customHeight="1">
      <c r="A15" s="31" t="s">
        <v>1748</v>
      </c>
      <c r="B15" s="31"/>
      <c r="C15" s="95">
        <f>SUM(C10:C14)</f>
        <v>257117</v>
      </c>
      <c r="D15" s="95">
        <f>SUM(D10:D14)</f>
        <v>0</v>
      </c>
      <c r="E15" s="95">
        <f>SUM(E10:E14)</f>
        <v>0</v>
      </c>
      <c r="F15" s="95">
        <f>SUM(F10:F14)</f>
        <v>0</v>
      </c>
      <c r="G15" s="95">
        <f>SUM(G10:G14)</f>
        <v>0</v>
      </c>
      <c r="H15" s="95">
        <f>SUM(H10:H14)</f>
        <v>0</v>
      </c>
      <c r="I15" s="95">
        <f>SUM(I10:I14)</f>
        <v>0</v>
      </c>
      <c r="J15" s="95">
        <f>SUM(J10:J14)</f>
        <v>0</v>
      </c>
      <c r="K15" s="95">
        <f>SUM(K10:K14)</f>
        <v>2200</v>
      </c>
      <c r="L15" s="95">
        <f>SUM(L10:L14)</f>
        <v>259317</v>
      </c>
      <c r="M15" s="97">
        <f>SUM(M10:M14)</f>
        <v>329</v>
      </c>
      <c r="N15" s="97">
        <f>SUM(N10:N14)</f>
        <v>0</v>
      </c>
      <c r="O15" s="95">
        <f>SUM(O10:O14)</f>
        <v>42008</v>
      </c>
      <c r="P15" s="95">
        <f>SUM(P10:P14)</f>
        <v>0</v>
      </c>
      <c r="Q15" s="95">
        <f>SUM(Q10:Q14)</f>
        <v>0</v>
      </c>
      <c r="R15" s="95">
        <f>SUM(R10:R14)</f>
        <v>217309</v>
      </c>
      <c r="S15" s="95">
        <f>SUM(S10:S14)</f>
        <v>0</v>
      </c>
      <c r="T15" s="95">
        <f>SUM(T10:T14)</f>
        <v>0</v>
      </c>
      <c r="U15" s="95">
        <f>SUM(U10:U14)</f>
        <v>259317</v>
      </c>
      <c r="V15" s="145"/>
      <c r="W15" s="42">
        <f>+U15-L15</f>
        <v>0</v>
      </c>
      <c r="X15" s="43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</row>
    <row r="16" spans="1:58" ht="39" customHeight="1">
      <c r="A16" s="55" t="s">
        <v>1821</v>
      </c>
      <c r="B16" s="63" t="s">
        <v>1822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06">
        <f>SUM(C16:K16)</f>
        <v>0</v>
      </c>
      <c r="M16" s="149"/>
      <c r="N16" s="99"/>
      <c r="O16" s="148"/>
      <c r="P16" s="148"/>
      <c r="Q16" s="148"/>
      <c r="R16" s="148"/>
      <c r="S16" s="148"/>
      <c r="T16" s="148"/>
      <c r="U16" s="106">
        <f>SUM(O16:T16)</f>
        <v>0</v>
      </c>
      <c r="V16" s="145"/>
      <c r="W16" s="59">
        <f>+U16-L16</f>
        <v>0</v>
      </c>
      <c r="X16" s="43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</row>
    <row r="17" spans="1:58" ht="39" customHeight="1">
      <c r="A17" s="34" t="s">
        <v>1823</v>
      </c>
      <c r="B17" s="125" t="s">
        <v>1824</v>
      </c>
      <c r="C17" s="36"/>
      <c r="D17" s="36"/>
      <c r="E17" s="36"/>
      <c r="F17" s="36"/>
      <c r="G17" s="36"/>
      <c r="H17" s="36"/>
      <c r="I17" s="36"/>
      <c r="J17" s="36"/>
      <c r="K17" s="36"/>
      <c r="L17" s="61">
        <f>SUM(C17:K17)</f>
        <v>0</v>
      </c>
      <c r="M17" s="149"/>
      <c r="N17" s="40"/>
      <c r="O17" s="36"/>
      <c r="P17" s="36"/>
      <c r="Q17" s="36"/>
      <c r="R17" s="36"/>
      <c r="S17" s="36"/>
      <c r="T17" s="36"/>
      <c r="U17" s="61">
        <f>SUM(O17:T17)</f>
        <v>0</v>
      </c>
      <c r="V17" s="145"/>
      <c r="W17" s="42">
        <f>+U17-L17</f>
        <v>0</v>
      </c>
      <c r="X17" s="43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</row>
    <row r="18" spans="1:58" ht="39" customHeight="1">
      <c r="A18" s="34" t="s">
        <v>1825</v>
      </c>
      <c r="B18" s="60" t="s">
        <v>1826</v>
      </c>
      <c r="C18" s="36"/>
      <c r="D18" s="36"/>
      <c r="E18" s="36"/>
      <c r="F18" s="36"/>
      <c r="G18" s="36"/>
      <c r="H18" s="36"/>
      <c r="I18" s="36"/>
      <c r="J18" s="36"/>
      <c r="K18" s="36"/>
      <c r="L18" s="61">
        <f>SUM(C18:K18)</f>
        <v>0</v>
      </c>
      <c r="M18" s="149"/>
      <c r="N18" s="40"/>
      <c r="O18" s="36"/>
      <c r="P18" s="36"/>
      <c r="Q18" s="36"/>
      <c r="R18" s="36"/>
      <c r="S18" s="36"/>
      <c r="T18" s="36"/>
      <c r="U18" s="61">
        <f>SUM(O18:T18)</f>
        <v>0</v>
      </c>
      <c r="V18" s="145"/>
      <c r="W18" s="42">
        <f>+U18-L18</f>
        <v>0</v>
      </c>
      <c r="X18" s="43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</row>
    <row r="19" spans="1:58" ht="12.75">
      <c r="A19" s="34" t="s">
        <v>1827</v>
      </c>
      <c r="B19" s="60" t="s">
        <v>1828</v>
      </c>
      <c r="C19" s="36"/>
      <c r="D19" s="36"/>
      <c r="E19" s="36"/>
      <c r="F19" s="36"/>
      <c r="G19" s="36"/>
      <c r="H19" s="36"/>
      <c r="I19" s="36"/>
      <c r="J19" s="36"/>
      <c r="K19" s="36"/>
      <c r="L19" s="61">
        <f>SUM(C19:K19)</f>
        <v>0</v>
      </c>
      <c r="M19" s="149"/>
      <c r="N19" s="40"/>
      <c r="O19" s="36"/>
      <c r="P19" s="36"/>
      <c r="Q19" s="36"/>
      <c r="R19" s="36"/>
      <c r="S19" s="36"/>
      <c r="T19" s="36"/>
      <c r="U19" s="61">
        <f>SUM(O19:T19)</f>
        <v>0</v>
      </c>
      <c r="V19" s="145"/>
      <c r="W19" s="42">
        <f>+U19-L19</f>
        <v>0</v>
      </c>
      <c r="X19" s="43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12.75">
      <c r="A20" s="103" t="s">
        <v>1829</v>
      </c>
      <c r="B20" s="108" t="s">
        <v>57</v>
      </c>
      <c r="C20" s="166"/>
      <c r="D20" s="166"/>
      <c r="E20" s="166"/>
      <c r="F20" s="166"/>
      <c r="G20" s="166"/>
      <c r="H20" s="166"/>
      <c r="I20" s="166"/>
      <c r="J20" s="166"/>
      <c r="K20" s="166"/>
      <c r="L20" s="62">
        <f>SUM(C20:K20)</f>
        <v>0</v>
      </c>
      <c r="M20" s="167"/>
      <c r="N20" s="104"/>
      <c r="O20" s="166"/>
      <c r="P20" s="166"/>
      <c r="Q20" s="166"/>
      <c r="R20" s="166"/>
      <c r="S20" s="166"/>
      <c r="T20" s="166"/>
      <c r="U20" s="62">
        <f>SUM(O20:T20)</f>
        <v>0</v>
      </c>
      <c r="V20" s="168"/>
      <c r="W20" s="50">
        <f>+U20-L20</f>
        <v>0</v>
      </c>
      <c r="X20" s="43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39" customHeight="1">
      <c r="A21" s="31" t="s">
        <v>1748</v>
      </c>
      <c r="B21" s="31"/>
      <c r="C21" s="95">
        <f>SUM(C16:C20)</f>
        <v>0</v>
      </c>
      <c r="D21" s="95">
        <f>SUM(D16:D20)</f>
        <v>0</v>
      </c>
      <c r="E21" s="95">
        <f>SUM(E16:E20)</f>
        <v>0</v>
      </c>
      <c r="F21" s="95">
        <f>SUM(F16:F20)</f>
        <v>0</v>
      </c>
      <c r="G21" s="95">
        <f>SUM(G16:G20)</f>
        <v>0</v>
      </c>
      <c r="H21" s="95">
        <f>SUM(H16:H20)</f>
        <v>0</v>
      </c>
      <c r="I21" s="95">
        <f>SUM(I16:I20)</f>
        <v>0</v>
      </c>
      <c r="J21" s="95">
        <f>SUM(J16:J20)</f>
        <v>0</v>
      </c>
      <c r="K21" s="95">
        <f>SUM(K16:K20)</f>
        <v>0</v>
      </c>
      <c r="L21" s="95">
        <f>SUM(L16:L20)</f>
        <v>0</v>
      </c>
      <c r="M21" s="97">
        <f>SUM(M16:M20)</f>
        <v>0</v>
      </c>
      <c r="N21" s="97"/>
      <c r="O21" s="95">
        <f>SUM(O16:O20)</f>
        <v>0</v>
      </c>
      <c r="P21" s="95">
        <f>SUM(P16:P20)</f>
        <v>0</v>
      </c>
      <c r="Q21" s="95">
        <f>SUM(Q16:Q20)</f>
        <v>0</v>
      </c>
      <c r="R21" s="95">
        <f>SUM(R16:R20)</f>
        <v>0</v>
      </c>
      <c r="S21" s="95">
        <f>SUM(S16:S20)</f>
        <v>0</v>
      </c>
      <c r="T21" s="95">
        <f>SUM(T16:T20)</f>
        <v>0</v>
      </c>
      <c r="U21" s="95">
        <f>SUM(U16:U20)</f>
        <v>0</v>
      </c>
      <c r="V21" s="145"/>
      <c r="W21" s="42">
        <f>+U21-L21</f>
        <v>0</v>
      </c>
      <c r="X21" s="43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</row>
    <row r="22" spans="1:58" ht="39" customHeight="1">
      <c r="A22" s="55" t="s">
        <v>1830</v>
      </c>
      <c r="B22" s="63" t="s">
        <v>1831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06">
        <f>SUM(C22:K22)</f>
        <v>0</v>
      </c>
      <c r="M22" s="149"/>
      <c r="N22" s="99"/>
      <c r="O22" s="148"/>
      <c r="P22" s="148"/>
      <c r="Q22" s="148"/>
      <c r="R22" s="148"/>
      <c r="S22" s="148"/>
      <c r="T22" s="148"/>
      <c r="U22" s="106">
        <f>SUM(O22:T22)</f>
        <v>0</v>
      </c>
      <c r="V22" s="145"/>
      <c r="W22" s="59">
        <f>+U22-L22</f>
        <v>0</v>
      </c>
      <c r="X22" s="43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</row>
    <row r="23" spans="1:58" ht="39" customHeight="1">
      <c r="A23" s="101" t="s">
        <v>1832</v>
      </c>
      <c r="B23" s="102" t="s">
        <v>1833</v>
      </c>
      <c r="C23" s="36"/>
      <c r="D23" s="36"/>
      <c r="E23" s="36"/>
      <c r="F23" s="36"/>
      <c r="G23" s="36"/>
      <c r="H23" s="36"/>
      <c r="I23" s="36"/>
      <c r="J23" s="36"/>
      <c r="K23" s="36"/>
      <c r="L23" s="61">
        <f>SUM(C23:K23)</f>
        <v>0</v>
      </c>
      <c r="M23" s="149"/>
      <c r="N23" s="40"/>
      <c r="O23" s="36"/>
      <c r="P23" s="36"/>
      <c r="Q23" s="36"/>
      <c r="R23" s="36"/>
      <c r="S23" s="36"/>
      <c r="T23" s="36"/>
      <c r="U23" s="61">
        <f>SUM(O23:T23)</f>
        <v>0</v>
      </c>
      <c r="V23" s="145"/>
      <c r="W23" s="42">
        <f>+U23-L23</f>
        <v>0</v>
      </c>
      <c r="X23" s="110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</row>
    <row r="24" spans="1:256" s="112" customFormat="1" ht="39" customHeight="1">
      <c r="A24" s="44" t="s">
        <v>1834</v>
      </c>
      <c r="B24" s="45" t="s">
        <v>63</v>
      </c>
      <c r="C24" s="166"/>
      <c r="D24" s="166"/>
      <c r="E24" s="166"/>
      <c r="F24" s="166"/>
      <c r="G24" s="166">
        <v>12218</v>
      </c>
      <c r="H24" s="166"/>
      <c r="I24" s="166"/>
      <c r="J24" s="166"/>
      <c r="K24" s="166">
        <v>11552</v>
      </c>
      <c r="L24" s="62">
        <f>SUM(C24:K24)</f>
        <v>23770</v>
      </c>
      <c r="M24" s="167"/>
      <c r="N24" s="104"/>
      <c r="O24" s="166">
        <v>23770</v>
      </c>
      <c r="P24" s="166"/>
      <c r="Q24" s="166"/>
      <c r="R24" s="166"/>
      <c r="S24" s="166"/>
      <c r="T24" s="166"/>
      <c r="U24" s="62">
        <f>SUM(O24:T24)</f>
        <v>23770</v>
      </c>
      <c r="V24" s="145"/>
      <c r="W24" s="50">
        <f>+U24-L24</f>
        <v>0</v>
      </c>
      <c r="X24" s="169"/>
      <c r="Y24" s="170"/>
      <c r="AQ24" s="171"/>
      <c r="AR24" s="171"/>
      <c r="AS24" s="171"/>
      <c r="AT24" s="172"/>
      <c r="AU24" s="170"/>
      <c r="BG24" s="114"/>
      <c r="BH24" s="114"/>
      <c r="BI24" s="114"/>
      <c r="BJ24" s="114"/>
      <c r="BM24" s="115"/>
      <c r="BN24" s="115"/>
      <c r="BO24" s="115"/>
      <c r="BP24" s="116"/>
      <c r="BQ24" s="111"/>
      <c r="CB24" s="113"/>
      <c r="CC24" s="114"/>
      <c r="CD24" s="114"/>
      <c r="CE24" s="114"/>
      <c r="CF24" s="114"/>
      <c r="CI24" s="115"/>
      <c r="CJ24" s="115"/>
      <c r="CK24" s="115"/>
      <c r="CL24" s="116"/>
      <c r="CM24" s="111"/>
      <c r="CX24" s="113"/>
      <c r="CY24" s="114"/>
      <c r="CZ24" s="114"/>
      <c r="DA24" s="114"/>
      <c r="DB24" s="114"/>
      <c r="DE24" s="115"/>
      <c r="DF24" s="115"/>
      <c r="DG24" s="115"/>
      <c r="DH24" s="116"/>
      <c r="DI24" s="111"/>
      <c r="DT24" s="113"/>
      <c r="DU24" s="114"/>
      <c r="DV24" s="114"/>
      <c r="DW24" s="114"/>
      <c r="DX24" s="114"/>
      <c r="EA24" s="115"/>
      <c r="EB24" s="115"/>
      <c r="EC24" s="115"/>
      <c r="ED24" s="116"/>
      <c r="EE24" s="111"/>
      <c r="EP24" s="113"/>
      <c r="EQ24" s="114"/>
      <c r="ER24" s="114"/>
      <c r="ES24" s="114"/>
      <c r="ET24" s="114"/>
      <c r="EW24" s="115"/>
      <c r="EX24" s="115"/>
      <c r="EY24" s="115"/>
      <c r="EZ24" s="116"/>
      <c r="FA24" s="111"/>
      <c r="FL24" s="113"/>
      <c r="FM24" s="114"/>
      <c r="FN24" s="114"/>
      <c r="FO24" s="114"/>
      <c r="FP24" s="114"/>
      <c r="FS24" s="115"/>
      <c r="FT24" s="115"/>
      <c r="FU24" s="115"/>
      <c r="FV24" s="116"/>
      <c r="FW24" s="111"/>
      <c r="GH24" s="113"/>
      <c r="GI24" s="114"/>
      <c r="GJ24" s="114"/>
      <c r="GK24" s="114"/>
      <c r="GL24" s="114"/>
      <c r="GO24" s="115"/>
      <c r="GP24" s="115"/>
      <c r="GQ24" s="115"/>
      <c r="GR24" s="116"/>
      <c r="GS24" s="111"/>
      <c r="HD24" s="113"/>
      <c r="HE24" s="114"/>
      <c r="HF24" s="114"/>
      <c r="HG24" s="114"/>
      <c r="HH24" s="114"/>
      <c r="HK24" s="115"/>
      <c r="HL24" s="115"/>
      <c r="HM24" s="115"/>
      <c r="HN24" s="116"/>
      <c r="HO24" s="111"/>
      <c r="HZ24" s="113"/>
      <c r="IA24" s="114"/>
      <c r="IB24" s="114"/>
      <c r="IC24" s="114"/>
      <c r="ID24" s="114"/>
      <c r="IG24" s="115"/>
      <c r="IH24" s="115"/>
      <c r="II24" s="115"/>
      <c r="IJ24" s="116"/>
      <c r="IK24" s="111"/>
      <c r="IV24" s="113"/>
    </row>
    <row r="25" spans="1:58" s="67" customFormat="1" ht="39" customHeight="1">
      <c r="A25" s="173" t="s">
        <v>1748</v>
      </c>
      <c r="B25" s="173"/>
      <c r="C25" s="61">
        <f>SUM(C22:C24)</f>
        <v>0</v>
      </c>
      <c r="D25" s="61">
        <f>SUM(D22:D24)</f>
        <v>0</v>
      </c>
      <c r="E25" s="61">
        <f>SUM(E22:E24)</f>
        <v>0</v>
      </c>
      <c r="F25" s="61">
        <f>SUM(F22:F24)</f>
        <v>0</v>
      </c>
      <c r="G25" s="61">
        <f>SUM(G22:G24)</f>
        <v>12218</v>
      </c>
      <c r="H25" s="61">
        <f>SUM(H22:H24)</f>
        <v>0</v>
      </c>
      <c r="I25" s="61">
        <f>SUM(I22:I24)</f>
        <v>0</v>
      </c>
      <c r="J25" s="61">
        <f>SUM(J22:J24)</f>
        <v>0</v>
      </c>
      <c r="K25" s="61">
        <f>SUM(K22:K24)</f>
        <v>11552</v>
      </c>
      <c r="L25" s="61">
        <f>SUM(L22:L24)</f>
        <v>23770</v>
      </c>
      <c r="M25" s="97">
        <f>SUM(M22:M24)</f>
        <v>0</v>
      </c>
      <c r="N25" s="40"/>
      <c r="O25" s="61">
        <f>SUM(O22:O24)</f>
        <v>23770</v>
      </c>
      <c r="P25" s="61">
        <f>SUM(P22:P24)</f>
        <v>0</v>
      </c>
      <c r="Q25" s="61">
        <f>SUM(Q22:Q24)</f>
        <v>0</v>
      </c>
      <c r="R25" s="61">
        <f>SUM(R22:R24)</f>
        <v>0</v>
      </c>
      <c r="S25" s="61">
        <f>SUM(S22:S24)</f>
        <v>0</v>
      </c>
      <c r="T25" s="61">
        <f>SUM(T22:T24)</f>
        <v>0</v>
      </c>
      <c r="U25" s="61">
        <f>SUM(U22:U24)</f>
        <v>23770</v>
      </c>
      <c r="V25" s="145"/>
      <c r="W25" s="42">
        <f>+U25-L25</f>
        <v>0</v>
      </c>
      <c r="X25" s="174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</row>
    <row r="26" spans="1:58" s="67" customFormat="1" ht="39" customHeight="1">
      <c r="A26" s="175" t="s">
        <v>1835</v>
      </c>
      <c r="B26" s="60" t="s">
        <v>1836</v>
      </c>
      <c r="C26" s="36"/>
      <c r="D26" s="46"/>
      <c r="E26" s="46"/>
      <c r="F26" s="46"/>
      <c r="G26" s="46"/>
      <c r="H26" s="36"/>
      <c r="I26" s="36"/>
      <c r="J26" s="36"/>
      <c r="K26" s="36"/>
      <c r="L26" s="61">
        <f>SUM(C26:K26)</f>
        <v>0</v>
      </c>
      <c r="M26" s="40"/>
      <c r="N26" s="40"/>
      <c r="O26" s="36"/>
      <c r="P26" s="36"/>
      <c r="Q26" s="36"/>
      <c r="R26" s="36"/>
      <c r="S26" s="36"/>
      <c r="T26" s="36"/>
      <c r="U26" s="61">
        <f>SUM(O26:T26)</f>
        <v>0</v>
      </c>
      <c r="V26" s="145"/>
      <c r="W26" s="42">
        <f>+U26-L26</f>
        <v>0</v>
      </c>
      <c r="X26" s="174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</row>
    <row r="27" spans="1:47" s="67" customFormat="1" ht="39" customHeight="1">
      <c r="A27" s="176" t="s">
        <v>1837</v>
      </c>
      <c r="B27" s="176"/>
      <c r="C27" s="65">
        <f>SUM(C15,C21,C25,C26)</f>
        <v>257117</v>
      </c>
      <c r="D27" s="65">
        <f>SUM(D15,D21,D25,D26)</f>
        <v>0</v>
      </c>
      <c r="E27" s="65">
        <f>SUM(E15,E21,E25,E26)</f>
        <v>0</v>
      </c>
      <c r="F27" s="65">
        <f>SUM(F15,F21,F25,F26)</f>
        <v>0</v>
      </c>
      <c r="G27" s="65">
        <f>SUM(G15,G21,G25,G26)</f>
        <v>12218</v>
      </c>
      <c r="H27" s="65">
        <f>SUM(H15,H21,H25,H26)</f>
        <v>0</v>
      </c>
      <c r="I27" s="65">
        <f>SUM(I15,I21,I25,I26)</f>
        <v>0</v>
      </c>
      <c r="J27" s="65">
        <f>SUM(J15,J21,J25,J26)</f>
        <v>0</v>
      </c>
      <c r="K27" s="65">
        <f>SUM(K15,K21,K25,K26)</f>
        <v>13752</v>
      </c>
      <c r="L27" s="65">
        <f>SUM(L15,L21,L25,L26)</f>
        <v>283087</v>
      </c>
      <c r="M27" s="66">
        <f>SUM(M15,M21,M25,M26)</f>
        <v>329</v>
      </c>
      <c r="N27" s="66">
        <f>SUM(N15,N21,N25,N26)</f>
        <v>0</v>
      </c>
      <c r="O27" s="65">
        <f>SUM(O15,O21,O25,O26)</f>
        <v>65778</v>
      </c>
      <c r="P27" s="65">
        <f>SUM(P15,P21,P25,P26)</f>
        <v>0</v>
      </c>
      <c r="Q27" s="65">
        <f>SUM(Q15,Q21,Q25,Q26)</f>
        <v>0</v>
      </c>
      <c r="R27" s="65">
        <f>SUM(R15,R21,R25,R26)</f>
        <v>217309</v>
      </c>
      <c r="S27" s="65">
        <f>SUM(S15,S21,S25,S26)</f>
        <v>0</v>
      </c>
      <c r="T27" s="65">
        <f>SUM(T15,T21,T25,T26)</f>
        <v>0</v>
      </c>
      <c r="U27" s="65">
        <f>SUM(U15,U21,U25,U26)</f>
        <v>283087</v>
      </c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</row>
    <row r="28" ht="39" customHeight="1"/>
    <row r="29" ht="39" customHeight="1"/>
  </sheetData>
  <sheetProtection sheet="1"/>
  <mergeCells count="11">
    <mergeCell ref="A8:B8"/>
    <mergeCell ref="C8:L8"/>
    <mergeCell ref="M8:M9"/>
    <mergeCell ref="N8:N9"/>
    <mergeCell ref="O8:U8"/>
    <mergeCell ref="W8:W9"/>
    <mergeCell ref="X8:X9"/>
    <mergeCell ref="A15:B15"/>
    <mergeCell ref="A21:B21"/>
    <mergeCell ref="A25:B25"/>
    <mergeCell ref="A27:B27"/>
  </mergeCells>
  <dataValidations count="5">
    <dataValidation type="whole" operator="greaterThanOrEqual" allowBlank="1" showErrorMessage="1" errorTitle="Formato non valido" error="Il formato non consente l'immissione di valori decimali" sqref="C10:D11 I10:K11 M10:M12 O10:T14 D12 I12:J13 C13 N13:T13 C14:K14 M14 C16:K20 M16:M20 O16:T20 C22:K24 M22:M24 O22:T24 C26 H26:K26 O26:T26">
      <formula1>0</formula1>
    </dataValidation>
    <dataValidation type="decimal" allowBlank="1" showErrorMessage="1" sqref="L10:L14 L16:L20 U21 L22:L24">
      <formula1>0</formula1>
      <formula2>99999999.99</formula2>
    </dataValidation>
    <dataValidation type="decimal" allowBlank="1" showErrorMessage="1" sqref="E10:H13 C12 K12:K13 D13:H13 C15:L15 C21:L21 C25:L25 D26:G26 C27:L27">
      <formula1>0</formula1>
      <formula2>10000000000000</formula2>
    </dataValidation>
    <dataValidation type="decimal" allowBlank="1" showErrorMessage="1" sqref="O15:U15 O21:T21 O25:U25 O27:U27">
      <formula1>0</formula1>
      <formula2>99999999999.99</formula2>
    </dataValidation>
    <dataValidation type="whole" allowBlank="1" showErrorMessage="1" sqref="N10:N12 M13 N14:N25 M15:N15 M21:N21 M25:N27">
      <formula1>0</formula1>
      <formula2>9999999999</formula2>
    </dataValidation>
  </dataValidations>
  <printOptions/>
  <pageMargins left="0.19652777777777777" right="0" top="0.5902777777777777" bottom="0.39375000000000004" header="0.5118055555555555" footer="0.11805555555555555"/>
  <pageSetup fitToHeight="1" fitToWidth="1" horizontalDpi="300" verticalDpi="300" orientation="landscape" paperSize="9"/>
  <headerFooter alignWithMargins="0">
    <oddHeader>&amp;REmarginazione</oddHeader>
    <oddFooter>&amp;R&amp;F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workbookViewId="0" topLeftCell="A1">
      <pane xSplit="2" ySplit="9" topLeftCell="I19" activePane="bottomRight" state="frozen"/>
      <selection pane="topLeft" activeCell="A1" sqref="A1"/>
      <selection pane="topRight" activeCell="I1" sqref="I1"/>
      <selection pane="bottomLeft" activeCell="A19" sqref="A19"/>
      <selection pane="bottomRight" activeCell="M22" sqref="M22"/>
    </sheetView>
  </sheetViews>
  <sheetFormatPr defaultColWidth="9.140625" defaultRowHeight="12.75"/>
  <cols>
    <col min="1" max="2" width="29.7109375" style="6" customWidth="1"/>
    <col min="3" max="21" width="19.7109375" style="6" customWidth="1"/>
    <col min="22" max="22" width="2.7109375" style="6" customWidth="1"/>
    <col min="23" max="23" width="32.8515625" style="6" customWidth="1"/>
    <col min="24" max="24" width="55.8515625" style="6" customWidth="1"/>
    <col min="25" max="16384" width="9.140625" style="6" customWidth="1"/>
  </cols>
  <sheetData>
    <row r="1" spans="1:20" ht="24" customHeight="1">
      <c r="A1" s="2" t="s">
        <v>0</v>
      </c>
      <c r="B1" s="88"/>
      <c r="C1" s="4"/>
      <c r="D1" s="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8" customHeight="1">
      <c r="A2" s="7" t="s">
        <v>1</v>
      </c>
      <c r="B2" s="89" t="str">
        <f>Anziani!B2</f>
        <v>MILANO 2</v>
      </c>
      <c r="C2" s="9"/>
      <c r="D2" s="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17" ht="18" customHeight="1">
      <c r="A3" s="7" t="s">
        <v>3</v>
      </c>
      <c r="B3" s="90" t="str">
        <f>Anziani!B3</f>
        <v>PIOLTELLO - AREA 3</v>
      </c>
      <c r="C3" s="25"/>
      <c r="D3" s="25"/>
      <c r="E3" s="91"/>
      <c r="F3" s="91"/>
      <c r="G3" s="91"/>
      <c r="H3" s="91"/>
      <c r="I3" s="91"/>
      <c r="J3" s="91"/>
      <c r="K3" s="25"/>
      <c r="L3" s="25"/>
      <c r="M3" s="25"/>
      <c r="N3" s="25"/>
      <c r="O3" s="25"/>
      <c r="P3" s="25"/>
      <c r="Q3" s="25"/>
    </row>
    <row r="4" spans="1:17" ht="18" customHeight="1">
      <c r="A4" s="7" t="s">
        <v>5</v>
      </c>
      <c r="B4" s="90" t="str">
        <f>Anziani!B4</f>
        <v>PIOLTELLO</v>
      </c>
      <c r="C4" s="25"/>
      <c r="D4" s="25"/>
      <c r="E4" s="91"/>
      <c r="F4" s="91"/>
      <c r="G4" s="91"/>
      <c r="H4" s="91"/>
      <c r="I4" s="91"/>
      <c r="J4" s="91"/>
      <c r="K4" s="25"/>
      <c r="L4" s="25"/>
      <c r="M4" s="25"/>
      <c r="N4" s="25"/>
      <c r="O4" s="25"/>
      <c r="P4" s="25"/>
      <c r="Q4" s="25"/>
    </row>
    <row r="5" spans="1:31" ht="18" customHeight="1">
      <c r="A5" s="7" t="s">
        <v>7</v>
      </c>
      <c r="B5" s="90">
        <f>Anziani!B5</f>
        <v>15175</v>
      </c>
      <c r="C5" s="16"/>
      <c r="D5" s="16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20" ht="18" customHeight="1">
      <c r="A6" s="7" t="s">
        <v>8</v>
      </c>
      <c r="B6" s="92">
        <f>Anziani!B6</f>
        <v>2010</v>
      </c>
      <c r="D6" s="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21" customHeight="1">
      <c r="A7" s="20" t="s">
        <v>1838</v>
      </c>
      <c r="C7" s="24"/>
      <c r="D7" s="24"/>
      <c r="E7" s="93"/>
      <c r="F7" s="93"/>
      <c r="G7" s="24"/>
      <c r="H7" s="24"/>
      <c r="I7" s="24"/>
      <c r="J7" s="24"/>
      <c r="K7" s="24"/>
      <c r="L7" s="24"/>
      <c r="M7" s="24"/>
      <c r="N7" s="24"/>
      <c r="O7" s="25"/>
      <c r="P7" s="24"/>
      <c r="Q7" s="19"/>
      <c r="R7" s="20"/>
      <c r="S7" s="20"/>
      <c r="T7" s="20"/>
    </row>
    <row r="8" spans="1:24" s="28" customFormat="1" ht="18" customHeight="1">
      <c r="A8" s="26" t="s">
        <v>9</v>
      </c>
      <c r="B8" s="26"/>
      <c r="C8" s="26" t="s">
        <v>10</v>
      </c>
      <c r="D8" s="26"/>
      <c r="E8" s="26"/>
      <c r="F8" s="26"/>
      <c r="G8" s="26"/>
      <c r="H8" s="26"/>
      <c r="I8" s="26"/>
      <c r="J8" s="26"/>
      <c r="K8" s="26"/>
      <c r="L8" s="26"/>
      <c r="M8" s="26" t="s">
        <v>1769</v>
      </c>
      <c r="N8" s="27" t="s">
        <v>1770</v>
      </c>
      <c r="O8" s="26" t="s">
        <v>13</v>
      </c>
      <c r="P8" s="26"/>
      <c r="Q8" s="26"/>
      <c r="R8" s="26"/>
      <c r="S8" s="26"/>
      <c r="T8" s="26"/>
      <c r="U8" s="26"/>
      <c r="W8" s="29" t="s">
        <v>14</v>
      </c>
      <c r="X8" s="30" t="s">
        <v>15</v>
      </c>
    </row>
    <row r="9" spans="1:24" s="33" customFormat="1" ht="114" customHeight="1">
      <c r="A9" s="26" t="s">
        <v>16</v>
      </c>
      <c r="B9" s="26" t="s">
        <v>17</v>
      </c>
      <c r="C9" s="26" t="s">
        <v>18</v>
      </c>
      <c r="D9" s="26" t="s">
        <v>19</v>
      </c>
      <c r="E9" s="26" t="s">
        <v>20</v>
      </c>
      <c r="F9" s="26" t="s">
        <v>21</v>
      </c>
      <c r="G9" s="27" t="s">
        <v>22</v>
      </c>
      <c r="H9" s="26" t="s">
        <v>23</v>
      </c>
      <c r="I9" s="26" t="s">
        <v>24</v>
      </c>
      <c r="J9" s="26" t="s">
        <v>25</v>
      </c>
      <c r="K9" s="26" t="s">
        <v>26</v>
      </c>
      <c r="L9" s="31" t="s">
        <v>27</v>
      </c>
      <c r="M9" s="26"/>
      <c r="N9" s="27"/>
      <c r="O9" s="32" t="s">
        <v>28</v>
      </c>
      <c r="P9" s="32" t="s">
        <v>29</v>
      </c>
      <c r="Q9" s="32" t="s">
        <v>30</v>
      </c>
      <c r="R9" s="32" t="s">
        <v>31</v>
      </c>
      <c r="S9" s="32" t="s">
        <v>32</v>
      </c>
      <c r="T9" s="32" t="s">
        <v>33</v>
      </c>
      <c r="U9" s="31" t="s">
        <v>34</v>
      </c>
      <c r="W9" s="29"/>
      <c r="X9" s="30"/>
    </row>
    <row r="10" spans="1:58" ht="39" customHeight="1">
      <c r="A10" s="34" t="s">
        <v>1839</v>
      </c>
      <c r="B10" s="35" t="s">
        <v>36</v>
      </c>
      <c r="C10" s="36"/>
      <c r="D10" s="36"/>
      <c r="E10" s="94"/>
      <c r="F10" s="94"/>
      <c r="G10" s="94"/>
      <c r="H10" s="94"/>
      <c r="I10" s="36"/>
      <c r="J10" s="36"/>
      <c r="K10" s="36"/>
      <c r="L10" s="95">
        <f>SUM(C10:K10)</f>
        <v>0</v>
      </c>
      <c r="M10" s="149"/>
      <c r="N10" s="40"/>
      <c r="O10" s="36"/>
      <c r="P10" s="36"/>
      <c r="Q10" s="36"/>
      <c r="R10" s="36"/>
      <c r="S10" s="36"/>
      <c r="T10" s="36"/>
      <c r="U10" s="61">
        <f>SUM(O10:T10)</f>
        <v>0</v>
      </c>
      <c r="V10" s="145"/>
      <c r="W10" s="42">
        <f>+U10-L10</f>
        <v>0</v>
      </c>
      <c r="X10" s="43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</row>
    <row r="11" spans="1:58" s="52" customFormat="1" ht="39" customHeight="1">
      <c r="A11" s="44" t="s">
        <v>1840</v>
      </c>
      <c r="B11" s="45" t="s">
        <v>42</v>
      </c>
      <c r="C11" s="166"/>
      <c r="D11" s="177"/>
      <c r="E11" s="178"/>
      <c r="F11" s="178"/>
      <c r="G11" s="178"/>
      <c r="H11" s="178"/>
      <c r="I11" s="166"/>
      <c r="J11" s="166"/>
      <c r="K11" s="178"/>
      <c r="L11" s="128">
        <f>SUM(C11:K11)</f>
        <v>0</v>
      </c>
      <c r="M11" s="104"/>
      <c r="N11" s="167"/>
      <c r="O11" s="166"/>
      <c r="P11" s="166"/>
      <c r="Q11" s="166"/>
      <c r="R11" s="166"/>
      <c r="S11" s="166"/>
      <c r="T11" s="166"/>
      <c r="U11" s="62">
        <f>SUM(O11:T11)</f>
        <v>0</v>
      </c>
      <c r="V11" s="145"/>
      <c r="W11" s="50">
        <f>+U11-L11</f>
        <v>0</v>
      </c>
      <c r="X11" s="51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</row>
    <row r="12" spans="1:58" ht="39" customHeight="1">
      <c r="A12" s="31" t="s">
        <v>1748</v>
      </c>
      <c r="B12" s="31"/>
      <c r="C12" s="95">
        <f>SUM(C10:C11)</f>
        <v>0</v>
      </c>
      <c r="D12" s="95">
        <f>SUM(D10:D11)</f>
        <v>0</v>
      </c>
      <c r="E12" s="95">
        <f>SUM(E10:E11)</f>
        <v>0</v>
      </c>
      <c r="F12" s="95">
        <f>SUM(F10:F11)</f>
        <v>0</v>
      </c>
      <c r="G12" s="95">
        <f>SUM(G10:G11)</f>
        <v>0</v>
      </c>
      <c r="H12" s="95">
        <f>SUM(H10:H11)</f>
        <v>0</v>
      </c>
      <c r="I12" s="95">
        <f>SUM(I10:I11)</f>
        <v>0</v>
      </c>
      <c r="J12" s="95">
        <f>SUM(J10:J11)</f>
        <v>0</v>
      </c>
      <c r="K12" s="95">
        <f>SUM(K10:K11)</f>
        <v>0</v>
      </c>
      <c r="L12" s="95">
        <f>SUM(L10:L11)</f>
        <v>0</v>
      </c>
      <c r="M12" s="97">
        <f>SUM(M10:M11)</f>
        <v>0</v>
      </c>
      <c r="N12" s="97">
        <f>SUM(N10:N11)</f>
        <v>0</v>
      </c>
      <c r="O12" s="95">
        <f>SUM(O10:O11)</f>
        <v>0</v>
      </c>
      <c r="P12" s="95">
        <f>SUM(P10:P11)</f>
        <v>0</v>
      </c>
      <c r="Q12" s="95">
        <f>SUM(Q10:Q11)</f>
        <v>0</v>
      </c>
      <c r="R12" s="95">
        <f>SUM(R10:R11)</f>
        <v>0</v>
      </c>
      <c r="S12" s="95">
        <f>SUM(S10:S11)</f>
        <v>0</v>
      </c>
      <c r="T12" s="95">
        <f>SUM(T10:T11)</f>
        <v>0</v>
      </c>
      <c r="U12" s="95">
        <f>SUM(U10:U11)</f>
        <v>0</v>
      </c>
      <c r="V12" s="145"/>
      <c r="W12" s="42">
        <f>+U12-L12</f>
        <v>0</v>
      </c>
      <c r="X12" s="43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</row>
    <row r="13" spans="1:58" ht="39" customHeight="1">
      <c r="A13" s="55" t="s">
        <v>1841</v>
      </c>
      <c r="B13" s="63" t="s">
        <v>1822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06">
        <f>SUM(C13:K13)</f>
        <v>0</v>
      </c>
      <c r="M13" s="149"/>
      <c r="N13" s="99"/>
      <c r="O13" s="148"/>
      <c r="P13" s="148"/>
      <c r="Q13" s="148"/>
      <c r="R13" s="148"/>
      <c r="S13" s="148"/>
      <c r="T13" s="148"/>
      <c r="U13" s="106">
        <f>SUM(O13:T13)</f>
        <v>0</v>
      </c>
      <c r="V13" s="145"/>
      <c r="W13" s="59">
        <f>+U13-L13</f>
        <v>0</v>
      </c>
      <c r="X13" s="43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</row>
    <row r="14" spans="1:58" ht="39" customHeight="1">
      <c r="A14" s="34" t="s">
        <v>1842</v>
      </c>
      <c r="B14" s="125" t="s">
        <v>1824</v>
      </c>
      <c r="C14" s="36"/>
      <c r="D14" s="36"/>
      <c r="E14" s="36"/>
      <c r="F14" s="36"/>
      <c r="G14" s="36"/>
      <c r="H14" s="36"/>
      <c r="I14" s="36"/>
      <c r="J14" s="36"/>
      <c r="K14" s="36"/>
      <c r="L14" s="61">
        <f>SUM(C14:K14)</f>
        <v>0</v>
      </c>
      <c r="M14" s="149"/>
      <c r="N14" s="40"/>
      <c r="O14" s="36"/>
      <c r="P14" s="36"/>
      <c r="Q14" s="36"/>
      <c r="R14" s="36"/>
      <c r="S14" s="36"/>
      <c r="T14" s="36"/>
      <c r="U14" s="61">
        <f>SUM(O14:T14)</f>
        <v>0</v>
      </c>
      <c r="V14" s="145"/>
      <c r="W14" s="42">
        <f>+U14-L14</f>
        <v>0</v>
      </c>
      <c r="X14" s="43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</row>
    <row r="15" spans="1:58" ht="39" customHeight="1">
      <c r="A15" s="34" t="s">
        <v>1843</v>
      </c>
      <c r="B15" s="60" t="s">
        <v>1826</v>
      </c>
      <c r="C15" s="36"/>
      <c r="D15" s="36"/>
      <c r="E15" s="36"/>
      <c r="F15" s="36"/>
      <c r="G15" s="36"/>
      <c r="H15" s="36"/>
      <c r="I15" s="36"/>
      <c r="J15" s="36"/>
      <c r="K15" s="36"/>
      <c r="L15" s="61">
        <f>SUM(C15:K15)</f>
        <v>0</v>
      </c>
      <c r="M15" s="149"/>
      <c r="N15" s="40"/>
      <c r="O15" s="36"/>
      <c r="P15" s="36"/>
      <c r="Q15" s="36"/>
      <c r="R15" s="36"/>
      <c r="S15" s="36"/>
      <c r="T15" s="36"/>
      <c r="U15" s="61">
        <f>SUM(O15:T15)</f>
        <v>0</v>
      </c>
      <c r="V15" s="145"/>
      <c r="W15" s="42">
        <f>+U15-L15</f>
        <v>0</v>
      </c>
      <c r="X15" s="43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</row>
    <row r="16" spans="1:58" ht="39" customHeight="1">
      <c r="A16" s="34" t="s">
        <v>1844</v>
      </c>
      <c r="B16" s="45" t="s">
        <v>1845</v>
      </c>
      <c r="C16" s="36"/>
      <c r="D16" s="36"/>
      <c r="E16" s="36"/>
      <c r="F16" s="36"/>
      <c r="G16" s="36"/>
      <c r="H16" s="36"/>
      <c r="I16" s="36"/>
      <c r="J16" s="36"/>
      <c r="K16" s="36"/>
      <c r="L16" s="61">
        <f>SUM(C16:K16)</f>
        <v>0</v>
      </c>
      <c r="M16" s="149"/>
      <c r="N16" s="40"/>
      <c r="O16" s="36"/>
      <c r="P16" s="36"/>
      <c r="Q16" s="36"/>
      <c r="R16" s="36"/>
      <c r="S16" s="36"/>
      <c r="T16" s="36"/>
      <c r="U16" s="61">
        <f>SUM(O16:T16)</f>
        <v>0</v>
      </c>
      <c r="V16" s="145"/>
      <c r="W16" s="42">
        <f>+U16-L16</f>
        <v>0</v>
      </c>
      <c r="X16" s="43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</row>
    <row r="17" spans="1:58" ht="39" customHeight="1">
      <c r="A17" s="34" t="s">
        <v>1846</v>
      </c>
      <c r="B17" s="60" t="s">
        <v>1828</v>
      </c>
      <c r="C17" s="36"/>
      <c r="D17" s="36"/>
      <c r="E17" s="36"/>
      <c r="F17" s="36"/>
      <c r="G17" s="36"/>
      <c r="H17" s="36"/>
      <c r="I17" s="36"/>
      <c r="J17" s="36"/>
      <c r="K17" s="36"/>
      <c r="L17" s="61">
        <f>SUM(C17:K17)</f>
        <v>0</v>
      </c>
      <c r="M17" s="149"/>
      <c r="N17" s="40"/>
      <c r="O17" s="36"/>
      <c r="P17" s="36"/>
      <c r="Q17" s="36"/>
      <c r="R17" s="36"/>
      <c r="S17" s="36"/>
      <c r="T17" s="36"/>
      <c r="U17" s="61">
        <f>SUM(O17:T17)</f>
        <v>0</v>
      </c>
      <c r="V17" s="145"/>
      <c r="W17" s="42">
        <f>+U17-L17</f>
        <v>0</v>
      </c>
      <c r="X17" s="43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</row>
    <row r="18" spans="1:58" ht="39" customHeight="1">
      <c r="A18" s="44" t="s">
        <v>1847</v>
      </c>
      <c r="B18" s="108" t="s">
        <v>57</v>
      </c>
      <c r="C18" s="166"/>
      <c r="D18" s="166"/>
      <c r="E18" s="166"/>
      <c r="F18" s="166"/>
      <c r="G18" s="166"/>
      <c r="H18" s="166"/>
      <c r="I18" s="166"/>
      <c r="J18" s="166"/>
      <c r="K18" s="166"/>
      <c r="L18" s="62">
        <f>SUM(C18:K18)</f>
        <v>0</v>
      </c>
      <c r="M18" s="167"/>
      <c r="N18" s="104"/>
      <c r="O18" s="166"/>
      <c r="P18" s="166"/>
      <c r="Q18" s="166"/>
      <c r="R18" s="166"/>
      <c r="S18" s="166"/>
      <c r="T18" s="166"/>
      <c r="U18" s="62">
        <f>SUM(O18:T18)</f>
        <v>0</v>
      </c>
      <c r="V18" s="168"/>
      <c r="W18" s="50">
        <f>+U18-L18</f>
        <v>0</v>
      </c>
      <c r="X18" s="43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</row>
    <row r="19" spans="1:58" ht="39" customHeight="1">
      <c r="A19" s="31" t="s">
        <v>1748</v>
      </c>
      <c r="B19" s="31"/>
      <c r="C19" s="95">
        <f>SUM(C13:C18)</f>
        <v>0</v>
      </c>
      <c r="D19" s="95">
        <f>SUM(D13:D18)</f>
        <v>0</v>
      </c>
      <c r="E19" s="95">
        <f>SUM(E13:E18)</f>
        <v>0</v>
      </c>
      <c r="F19" s="95">
        <f>SUM(F13:F18)</f>
        <v>0</v>
      </c>
      <c r="G19" s="95">
        <f>SUM(G13:G18)</f>
        <v>0</v>
      </c>
      <c r="H19" s="95">
        <f>SUM(H13:H18)</f>
        <v>0</v>
      </c>
      <c r="I19" s="95">
        <f>SUM(I13:I18)</f>
        <v>0</v>
      </c>
      <c r="J19" s="95">
        <f>SUM(J13:J18)</f>
        <v>0</v>
      </c>
      <c r="K19" s="95">
        <f>SUM(K13:K18)</f>
        <v>0</v>
      </c>
      <c r="L19" s="95">
        <f>SUM(L13:L18)</f>
        <v>0</v>
      </c>
      <c r="M19" s="97">
        <f>SUM(M13:M18)</f>
        <v>0</v>
      </c>
      <c r="N19" s="97"/>
      <c r="O19" s="95">
        <f>SUM(O13:O18)</f>
        <v>0</v>
      </c>
      <c r="P19" s="95">
        <f>SUM(P13:P18)</f>
        <v>0</v>
      </c>
      <c r="Q19" s="95">
        <f>SUM(Q13:Q18)</f>
        <v>0</v>
      </c>
      <c r="R19" s="95">
        <f>SUM(R13:R18)</f>
        <v>0</v>
      </c>
      <c r="S19" s="95">
        <f>SUM(S13:S18)</f>
        <v>0</v>
      </c>
      <c r="T19" s="95">
        <f>SUM(T13:T18)</f>
        <v>0</v>
      </c>
      <c r="U19" s="95">
        <f>SUM(U13:U18)</f>
        <v>0</v>
      </c>
      <c r="V19" s="145"/>
      <c r="W19" s="42">
        <f>+U19-L19</f>
        <v>0</v>
      </c>
      <c r="X19" s="43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39" customHeight="1">
      <c r="A20" s="55" t="s">
        <v>1848</v>
      </c>
      <c r="B20" s="63" t="s">
        <v>1831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06">
        <f>SUM(C20:K20)</f>
        <v>0</v>
      </c>
      <c r="M20" s="149"/>
      <c r="N20" s="99"/>
      <c r="O20" s="148"/>
      <c r="P20" s="148"/>
      <c r="Q20" s="148"/>
      <c r="R20" s="148"/>
      <c r="S20" s="148"/>
      <c r="T20" s="148"/>
      <c r="U20" s="106">
        <f>SUM(O20:T20)</f>
        <v>0</v>
      </c>
      <c r="V20" s="145"/>
      <c r="W20" s="59">
        <f>+U20-L20</f>
        <v>0</v>
      </c>
      <c r="X20" s="43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256" s="112" customFormat="1" ht="39" customHeight="1">
      <c r="A21" s="44" t="s">
        <v>1849</v>
      </c>
      <c r="B21" s="45" t="s">
        <v>63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62">
        <f>SUM(C21:K21)</f>
        <v>0</v>
      </c>
      <c r="M21" s="167"/>
      <c r="N21" s="104"/>
      <c r="O21" s="166"/>
      <c r="P21" s="166"/>
      <c r="Q21" s="166"/>
      <c r="R21" s="166"/>
      <c r="S21" s="166"/>
      <c r="T21" s="166"/>
      <c r="U21" s="62">
        <f>SUM(O21:T21)</f>
        <v>0</v>
      </c>
      <c r="V21" s="145"/>
      <c r="W21" s="50">
        <f>+U21-L21</f>
        <v>0</v>
      </c>
      <c r="X21" s="110"/>
      <c r="Y21" s="170"/>
      <c r="AQ21" s="171"/>
      <c r="AR21" s="171"/>
      <c r="AS21" s="171"/>
      <c r="AT21" s="172"/>
      <c r="AU21" s="170"/>
      <c r="BG21" s="114"/>
      <c r="BH21" s="114"/>
      <c r="BI21" s="114"/>
      <c r="BJ21" s="114"/>
      <c r="BM21" s="115"/>
      <c r="BN21" s="115"/>
      <c r="BO21" s="115"/>
      <c r="BP21" s="116"/>
      <c r="BQ21" s="111"/>
      <c r="CB21" s="113"/>
      <c r="CC21" s="114"/>
      <c r="CD21" s="114"/>
      <c r="CE21" s="114"/>
      <c r="CF21" s="114"/>
      <c r="CI21" s="115"/>
      <c r="CJ21" s="115"/>
      <c r="CK21" s="115"/>
      <c r="CL21" s="116"/>
      <c r="CM21" s="111"/>
      <c r="CX21" s="113"/>
      <c r="CY21" s="114"/>
      <c r="CZ21" s="114"/>
      <c r="DA21" s="114"/>
      <c r="DB21" s="114"/>
      <c r="DE21" s="115"/>
      <c r="DF21" s="115"/>
      <c r="DG21" s="115"/>
      <c r="DH21" s="116"/>
      <c r="DI21" s="111"/>
      <c r="DT21" s="113"/>
      <c r="DU21" s="114"/>
      <c r="DV21" s="114"/>
      <c r="DW21" s="114"/>
      <c r="DX21" s="114"/>
      <c r="EA21" s="115"/>
      <c r="EB21" s="115"/>
      <c r="EC21" s="115"/>
      <c r="ED21" s="116"/>
      <c r="EE21" s="111"/>
      <c r="EP21" s="113"/>
      <c r="EQ21" s="114"/>
      <c r="ER21" s="114"/>
      <c r="ES21" s="114"/>
      <c r="ET21" s="114"/>
      <c r="EW21" s="115"/>
      <c r="EX21" s="115"/>
      <c r="EY21" s="115"/>
      <c r="EZ21" s="116"/>
      <c r="FA21" s="111"/>
      <c r="FL21" s="113"/>
      <c r="FM21" s="114"/>
      <c r="FN21" s="114"/>
      <c r="FO21" s="114"/>
      <c r="FP21" s="114"/>
      <c r="FS21" s="115"/>
      <c r="FT21" s="115"/>
      <c r="FU21" s="115"/>
      <c r="FV21" s="116"/>
      <c r="FW21" s="111"/>
      <c r="GH21" s="113"/>
      <c r="GI21" s="114"/>
      <c r="GJ21" s="114"/>
      <c r="GK21" s="114"/>
      <c r="GL21" s="114"/>
      <c r="GO21" s="115"/>
      <c r="GP21" s="115"/>
      <c r="GQ21" s="115"/>
      <c r="GR21" s="116"/>
      <c r="GS21" s="111"/>
      <c r="HD21" s="113"/>
      <c r="HE21" s="114"/>
      <c r="HF21" s="114"/>
      <c r="HG21" s="114"/>
      <c r="HH21" s="114"/>
      <c r="HK21" s="115"/>
      <c r="HL21" s="115"/>
      <c r="HM21" s="115"/>
      <c r="HN21" s="116"/>
      <c r="HO21" s="111"/>
      <c r="HZ21" s="113"/>
      <c r="IA21" s="114"/>
      <c r="IB21" s="114"/>
      <c r="IC21" s="114"/>
      <c r="ID21" s="114"/>
      <c r="IG21" s="115"/>
      <c r="IH21" s="115"/>
      <c r="II21" s="115"/>
      <c r="IJ21" s="116"/>
      <c r="IK21" s="111"/>
      <c r="IV21" s="113"/>
    </row>
    <row r="22" spans="1:58" s="67" customFormat="1" ht="39" customHeight="1">
      <c r="A22" s="173" t="s">
        <v>1748</v>
      </c>
      <c r="B22" s="173"/>
      <c r="C22" s="61">
        <f>SUM(C20:C21)</f>
        <v>0</v>
      </c>
      <c r="D22" s="61">
        <f>SUM(D20:D21)</f>
        <v>0</v>
      </c>
      <c r="E22" s="61">
        <f>SUM(E20:E21)</f>
        <v>0</v>
      </c>
      <c r="F22" s="61">
        <f>SUM(F20:F21)</f>
        <v>0</v>
      </c>
      <c r="G22" s="61">
        <f>SUM(G20:G21)</f>
        <v>0</v>
      </c>
      <c r="H22" s="61">
        <f>SUM(H20:H21)</f>
        <v>0</v>
      </c>
      <c r="I22" s="61">
        <f>SUM(I20:I21)</f>
        <v>0</v>
      </c>
      <c r="J22" s="61">
        <f>SUM(J20:J21)</f>
        <v>0</v>
      </c>
      <c r="K22" s="61">
        <f>SUM(K20:K21)</f>
        <v>0</v>
      </c>
      <c r="L22" s="61">
        <f>SUM(L20:L21)</f>
        <v>0</v>
      </c>
      <c r="M22" s="97">
        <f>SUM(M20:M21)</f>
        <v>0</v>
      </c>
      <c r="N22" s="97"/>
      <c r="O22" s="61">
        <f>SUM(O20:O21)</f>
        <v>0</v>
      </c>
      <c r="P22" s="61">
        <f>SUM(P20:P21)</f>
        <v>0</v>
      </c>
      <c r="Q22" s="61">
        <f>SUM(Q20:Q21)</f>
        <v>0</v>
      </c>
      <c r="R22" s="61">
        <f>SUM(R20:R21)</f>
        <v>0</v>
      </c>
      <c r="S22" s="61">
        <f>SUM(S20:S21)</f>
        <v>0</v>
      </c>
      <c r="T22" s="61">
        <f>SUM(T20:T21)</f>
        <v>0</v>
      </c>
      <c r="U22" s="61">
        <f>SUM(U20:U21)</f>
        <v>0</v>
      </c>
      <c r="V22" s="145"/>
      <c r="W22" s="42">
        <f>+U22-L22</f>
        <v>0</v>
      </c>
      <c r="X22" s="169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</row>
    <row r="23" spans="1:58" s="67" customFormat="1" ht="39" customHeight="1">
      <c r="A23" s="175" t="s">
        <v>1850</v>
      </c>
      <c r="B23" s="60" t="s">
        <v>1767</v>
      </c>
      <c r="C23" s="36"/>
      <c r="D23" s="46"/>
      <c r="E23" s="46"/>
      <c r="F23" s="46"/>
      <c r="G23" s="46"/>
      <c r="H23" s="36"/>
      <c r="I23" s="36"/>
      <c r="J23" s="36"/>
      <c r="K23" s="36"/>
      <c r="L23" s="61">
        <f>SUM(C23:K23)</f>
        <v>0</v>
      </c>
      <c r="M23" s="40"/>
      <c r="N23" s="40"/>
      <c r="O23" s="36"/>
      <c r="P23" s="36"/>
      <c r="Q23" s="36"/>
      <c r="R23" s="36"/>
      <c r="S23" s="36"/>
      <c r="T23" s="36"/>
      <c r="U23" s="61">
        <f>SUM(O23:T23)</f>
        <v>0</v>
      </c>
      <c r="V23" s="145"/>
      <c r="W23" s="42">
        <f>+U23-L23</f>
        <v>0</v>
      </c>
      <c r="X23" s="174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</row>
    <row r="24" spans="1:47" s="67" customFormat="1" ht="39" customHeight="1">
      <c r="A24" s="176" t="s">
        <v>1851</v>
      </c>
      <c r="B24" s="176"/>
      <c r="C24" s="65">
        <f>SUM(C12,C19,C22,C23)</f>
        <v>0</v>
      </c>
      <c r="D24" s="65">
        <f>SUM(D12,D19,D22,D23)</f>
        <v>0</v>
      </c>
      <c r="E24" s="65">
        <f>SUM(E12,E19,E22,E23)</f>
        <v>0</v>
      </c>
      <c r="F24" s="65">
        <f>SUM(F12,F19,F22,F23)</f>
        <v>0</v>
      </c>
      <c r="G24" s="65">
        <f>SUM(G12,G19,G22,G23)</f>
        <v>0</v>
      </c>
      <c r="H24" s="65">
        <f>SUM(H12,H19,H22,H23)</f>
        <v>0</v>
      </c>
      <c r="I24" s="65">
        <f>SUM(I12,I19,I22,I23)</f>
        <v>0</v>
      </c>
      <c r="J24" s="65">
        <f>SUM(J12,J19,J22,J23)</f>
        <v>0</v>
      </c>
      <c r="K24" s="65">
        <f>SUM(K12,K19,K22,K23)</f>
        <v>0</v>
      </c>
      <c r="L24" s="65">
        <f>SUM(L12,L19,L22,L23)</f>
        <v>0</v>
      </c>
      <c r="M24" s="66">
        <f>SUM(M12,M19,M22,M23)</f>
        <v>0</v>
      </c>
      <c r="N24" s="66">
        <f>SUM(N12,N19,N22,N23)</f>
        <v>0</v>
      </c>
      <c r="O24" s="65">
        <f>SUM(O12,O19,O22,O23)</f>
        <v>0</v>
      </c>
      <c r="P24" s="65">
        <f>SUM(P12,P19,P22,P23)</f>
        <v>0</v>
      </c>
      <c r="Q24" s="65">
        <f>SUM(Q12,Q19,Q22,Q23)</f>
        <v>0</v>
      </c>
      <c r="R24" s="65">
        <f>SUM(R12,R19,R22,R23)</f>
        <v>0</v>
      </c>
      <c r="S24" s="65">
        <f>SUM(S12,S19,S22,S23)</f>
        <v>0</v>
      </c>
      <c r="T24" s="65">
        <f>SUM(T12,T19,T22,T23)</f>
        <v>0</v>
      </c>
      <c r="U24" s="65">
        <f>SUM(U12,U19,U22,U23)</f>
        <v>0</v>
      </c>
      <c r="V24" s="52"/>
      <c r="W24" s="52"/>
      <c r="X24" s="179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</row>
  </sheetData>
  <sheetProtection sheet="1"/>
  <mergeCells count="11">
    <mergeCell ref="A8:B8"/>
    <mergeCell ref="C8:L8"/>
    <mergeCell ref="M8:M9"/>
    <mergeCell ref="N8:N9"/>
    <mergeCell ref="O8:U8"/>
    <mergeCell ref="W8:W9"/>
    <mergeCell ref="X8:X9"/>
    <mergeCell ref="A12:B12"/>
    <mergeCell ref="A19:B19"/>
    <mergeCell ref="A22:B22"/>
    <mergeCell ref="A24:B24"/>
  </mergeCells>
  <dataValidations count="5">
    <dataValidation type="whole" operator="greaterThanOrEqual" allowBlank="1" showErrorMessage="1" errorTitle="Formato non valido" error="Il formato non consente l'immissione di valori decimali" sqref="C10:D10 I10:K10 M10 O10:T11 C11 I11:J11 N11:T11 C13:K18 M13:M18 O13:T18 C20:K21 M20:M21 O20:T21 C23 H23:K23 O23:T23">
      <formula1>0</formula1>
    </dataValidation>
    <dataValidation type="decimal" allowBlank="1" showErrorMessage="1" sqref="L10:L11 L13:L18 L20:L21">
      <formula1>0</formula1>
      <formula2>99999999.99</formula2>
    </dataValidation>
    <dataValidation type="decimal" allowBlank="1" showErrorMessage="1" sqref="E10:H11 D11:H11 K11:K12 C12:L12 C19:L19 C22:L22 D23:G23">
      <formula1>0</formula1>
      <formula2>10000000000000</formula2>
    </dataValidation>
    <dataValidation type="decimal" allowBlank="1" showErrorMessage="1" sqref="O12:U12 O19:U19 O22:U22 O24:U24">
      <formula1>0</formula1>
      <formula2>99999999999.99</formula2>
    </dataValidation>
    <dataValidation type="whole" allowBlank="1" showErrorMessage="1" sqref="N10 M11:M12 N12:N22 M19:N19 M22:N24">
      <formula1>0</formula1>
      <formula2>9999999999</formula2>
    </dataValidation>
  </dataValidations>
  <printOptions/>
  <pageMargins left="0" right="0.19652777777777777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1">
      <pane xSplit="2" ySplit="9" topLeftCell="C23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E25" sqref="E25"/>
    </sheetView>
  </sheetViews>
  <sheetFormatPr defaultColWidth="9.140625" defaultRowHeight="12.75"/>
  <cols>
    <col min="1" max="2" width="29.7109375" style="6" customWidth="1"/>
    <col min="3" max="12" width="19.8515625" style="6" customWidth="1"/>
    <col min="13" max="13" width="2.7109375" style="115" customWidth="1"/>
    <col min="14" max="14" width="32.8515625" style="6" customWidth="1"/>
    <col min="15" max="15" width="55.8515625" style="115" customWidth="1"/>
    <col min="16" max="35" width="9.140625" style="115" customWidth="1"/>
    <col min="36" max="16384" width="9.140625" style="6" customWidth="1"/>
  </cols>
  <sheetData>
    <row r="1" spans="1:18" ht="24" customHeight="1">
      <c r="A1" s="2" t="s">
        <v>0</v>
      </c>
      <c r="B1" s="88"/>
      <c r="C1" s="4"/>
      <c r="D1" s="4"/>
      <c r="E1" s="33"/>
      <c r="F1" s="33"/>
      <c r="G1" s="33"/>
      <c r="H1" s="33"/>
      <c r="I1" s="33"/>
      <c r="J1" s="33"/>
      <c r="K1" s="33"/>
      <c r="L1" s="33"/>
      <c r="M1" s="180"/>
      <c r="O1" s="180"/>
      <c r="P1" s="180"/>
      <c r="Q1" s="180"/>
      <c r="R1" s="180"/>
    </row>
    <row r="2" spans="1:57" ht="18" customHeight="1">
      <c r="A2" s="7" t="s">
        <v>1</v>
      </c>
      <c r="B2" s="89" t="str">
        <f>+Anziani!B2</f>
        <v>MILANO 2</v>
      </c>
      <c r="C2" s="20"/>
      <c r="D2" s="20"/>
      <c r="E2" s="20"/>
      <c r="F2" s="20"/>
      <c r="G2" s="20"/>
      <c r="H2" s="20"/>
      <c r="I2" s="20"/>
      <c r="J2" s="20"/>
      <c r="L2" s="181"/>
      <c r="M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</row>
    <row r="3" spans="1:57" ht="18" customHeight="1">
      <c r="A3" s="7" t="s">
        <v>3</v>
      </c>
      <c r="B3" s="90" t="str">
        <f>+Anziani!B3</f>
        <v>PIOLTELLO - AREA 3</v>
      </c>
      <c r="C3" s="25"/>
      <c r="D3" s="25"/>
      <c r="E3" s="25"/>
      <c r="F3" s="25"/>
      <c r="G3" s="25"/>
      <c r="H3" s="25"/>
      <c r="L3" s="181"/>
      <c r="M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</row>
    <row r="4" spans="1:57" ht="18" customHeight="1">
      <c r="A4" s="7" t="s">
        <v>5</v>
      </c>
      <c r="B4" s="90" t="str">
        <f>Anziani!B4</f>
        <v>PIOLTELLO</v>
      </c>
      <c r="C4" s="25"/>
      <c r="D4" s="25"/>
      <c r="E4" s="25"/>
      <c r="F4" s="25"/>
      <c r="G4" s="25"/>
      <c r="H4" s="25"/>
      <c r="L4" s="181"/>
      <c r="M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</row>
    <row r="5" spans="1:57" ht="18" customHeight="1">
      <c r="A5" s="7" t="s">
        <v>7</v>
      </c>
      <c r="B5" s="90">
        <f>Anziani!B5</f>
        <v>15175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</row>
    <row r="6" spans="1:57" ht="18" customHeight="1">
      <c r="A6" s="7" t="s">
        <v>8</v>
      </c>
      <c r="B6" s="92">
        <f>Anziani!B6</f>
        <v>2010</v>
      </c>
      <c r="C6" s="33"/>
      <c r="D6" s="33"/>
      <c r="E6" s="33"/>
      <c r="F6" s="33"/>
      <c r="G6" s="33"/>
      <c r="H6" s="33"/>
      <c r="I6" s="33"/>
      <c r="J6" s="33"/>
      <c r="K6" s="33"/>
      <c r="L6" s="181"/>
      <c r="M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</row>
    <row r="7" spans="1:57" ht="21" customHeight="1">
      <c r="A7" s="20" t="s">
        <v>1852</v>
      </c>
      <c r="C7" s="24"/>
      <c r="D7" s="24"/>
      <c r="E7" s="24"/>
      <c r="F7" s="25"/>
      <c r="G7" s="24"/>
      <c r="H7" s="19"/>
      <c r="I7" s="20"/>
      <c r="J7" s="20"/>
      <c r="K7" s="20"/>
      <c r="L7" s="181"/>
      <c r="M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</row>
    <row r="8" spans="1:57" s="28" customFormat="1" ht="18" customHeight="1">
      <c r="A8" s="26" t="s">
        <v>9</v>
      </c>
      <c r="B8" s="26"/>
      <c r="C8" s="26" t="s">
        <v>1769</v>
      </c>
      <c r="D8" s="27" t="s">
        <v>1770</v>
      </c>
      <c r="E8" s="26" t="s">
        <v>1853</v>
      </c>
      <c r="F8" s="26" t="s">
        <v>13</v>
      </c>
      <c r="G8" s="26"/>
      <c r="H8" s="26"/>
      <c r="I8" s="26"/>
      <c r="J8" s="26"/>
      <c r="K8" s="26"/>
      <c r="L8" s="26"/>
      <c r="M8" s="182"/>
      <c r="N8" s="29" t="s">
        <v>14</v>
      </c>
      <c r="O8" s="30" t="s">
        <v>15</v>
      </c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</row>
    <row r="9" spans="1:57" s="33" customFormat="1" ht="114" customHeight="1">
      <c r="A9" s="26" t="s">
        <v>16</v>
      </c>
      <c r="B9" s="26" t="s">
        <v>17</v>
      </c>
      <c r="C9" s="26"/>
      <c r="D9" s="27"/>
      <c r="E9" s="26"/>
      <c r="F9" s="32" t="s">
        <v>28</v>
      </c>
      <c r="G9" s="32" t="s">
        <v>29</v>
      </c>
      <c r="H9" s="32" t="s">
        <v>30</v>
      </c>
      <c r="I9" s="32" t="s">
        <v>31</v>
      </c>
      <c r="J9" s="32" t="s">
        <v>32</v>
      </c>
      <c r="K9" s="32" t="s">
        <v>33</v>
      </c>
      <c r="L9" s="31" t="s">
        <v>34</v>
      </c>
      <c r="M9" s="183"/>
      <c r="N9" s="29"/>
      <c r="O9" s="30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</row>
    <row r="10" spans="1:57" ht="39" customHeight="1">
      <c r="A10" s="34" t="s">
        <v>1854</v>
      </c>
      <c r="B10" s="35" t="s">
        <v>36</v>
      </c>
      <c r="C10" s="149"/>
      <c r="D10" s="40"/>
      <c r="E10" s="36"/>
      <c r="F10" s="36"/>
      <c r="G10" s="36"/>
      <c r="H10" s="36"/>
      <c r="I10" s="36"/>
      <c r="J10" s="36"/>
      <c r="K10" s="36"/>
      <c r="L10" s="95">
        <f>SUM(F10:K10)</f>
        <v>0</v>
      </c>
      <c r="M10" s="181"/>
      <c r="N10" s="42">
        <f>+L10-E10</f>
        <v>0</v>
      </c>
      <c r="O10" s="43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</row>
    <row r="11" spans="1:57" ht="39" customHeight="1">
      <c r="A11" s="34" t="s">
        <v>1855</v>
      </c>
      <c r="B11" s="35" t="s">
        <v>38</v>
      </c>
      <c r="C11" s="149"/>
      <c r="D11" s="40"/>
      <c r="E11" s="36"/>
      <c r="F11" s="36"/>
      <c r="G11" s="36"/>
      <c r="H11" s="36"/>
      <c r="I11" s="36"/>
      <c r="J11" s="36"/>
      <c r="K11" s="36"/>
      <c r="L11" s="95">
        <f>SUM(F11:K11)</f>
        <v>0</v>
      </c>
      <c r="M11" s="181"/>
      <c r="N11" s="42">
        <f>+L11-E11</f>
        <v>0</v>
      </c>
      <c r="O11" s="43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</row>
    <row r="12" spans="1:57" ht="39" customHeight="1">
      <c r="A12" s="34" t="s">
        <v>1856</v>
      </c>
      <c r="B12" s="35" t="s">
        <v>1857</v>
      </c>
      <c r="C12" s="149"/>
      <c r="D12" s="40"/>
      <c r="E12" s="36"/>
      <c r="F12" s="36"/>
      <c r="G12" s="36"/>
      <c r="H12" s="36"/>
      <c r="I12" s="36"/>
      <c r="J12" s="36"/>
      <c r="K12" s="36"/>
      <c r="L12" s="95">
        <f>SUM(F12:K12)</f>
        <v>0</v>
      </c>
      <c r="M12" s="181"/>
      <c r="N12" s="42">
        <f>+L12-E12</f>
        <v>0</v>
      </c>
      <c r="O12" s="43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</row>
    <row r="13" spans="1:57" s="52" customFormat="1" ht="39" customHeight="1">
      <c r="A13" s="34" t="s">
        <v>1858</v>
      </c>
      <c r="B13" s="60" t="s">
        <v>42</v>
      </c>
      <c r="C13" s="40"/>
      <c r="D13" s="149"/>
      <c r="E13" s="36"/>
      <c r="F13" s="36"/>
      <c r="G13" s="36"/>
      <c r="H13" s="36"/>
      <c r="I13" s="36"/>
      <c r="J13" s="36"/>
      <c r="K13" s="36"/>
      <c r="L13" s="95">
        <f>SUM(F13:K13)</f>
        <v>0</v>
      </c>
      <c r="M13" s="184"/>
      <c r="N13" s="42">
        <f>+L13-E13</f>
        <v>0</v>
      </c>
      <c r="O13" s="43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</row>
    <row r="14" spans="1:75" ht="12.75">
      <c r="A14" s="44" t="s">
        <v>1859</v>
      </c>
      <c r="B14" s="45" t="s">
        <v>1820</v>
      </c>
      <c r="C14" s="149"/>
      <c r="D14" s="104"/>
      <c r="E14" s="36"/>
      <c r="F14" s="36"/>
      <c r="G14" s="36"/>
      <c r="H14" s="36"/>
      <c r="I14" s="36"/>
      <c r="J14" s="36"/>
      <c r="K14" s="36"/>
      <c r="L14" s="95">
        <f>SUM(F14:K14)</f>
        <v>0</v>
      </c>
      <c r="M14" s="181"/>
      <c r="N14" s="50">
        <f>+L14-E14</f>
        <v>0</v>
      </c>
      <c r="O14" s="43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5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</row>
    <row r="15" spans="1:23" s="115" customFormat="1" ht="39" customHeight="1">
      <c r="A15" s="31" t="s">
        <v>1748</v>
      </c>
      <c r="B15" s="31"/>
      <c r="C15" s="129">
        <f>SUM(C10:C14)</f>
        <v>0</v>
      </c>
      <c r="D15" s="129">
        <f>SUM(D10:D14)</f>
        <v>0</v>
      </c>
      <c r="E15" s="95">
        <f>SUM(E10:E14)</f>
        <v>0</v>
      </c>
      <c r="F15" s="95">
        <f>SUM(F10:F14)</f>
        <v>0</v>
      </c>
      <c r="G15" s="95">
        <f>SUM(G10:G14)</f>
        <v>0</v>
      </c>
      <c r="H15" s="95">
        <f>SUM(H10:H14)</f>
        <v>0</v>
      </c>
      <c r="I15" s="95">
        <f>SUM(I10:I14)</f>
        <v>0</v>
      </c>
      <c r="J15" s="95">
        <f>SUM(J10:J14)</f>
        <v>0</v>
      </c>
      <c r="K15" s="95">
        <f>SUM(K10:K14)</f>
        <v>0</v>
      </c>
      <c r="L15" s="95">
        <f>SUM(L10:L14)</f>
        <v>0</v>
      </c>
      <c r="M15" s="187"/>
      <c r="N15" s="42">
        <f>+L15-E15</f>
        <v>0</v>
      </c>
      <c r="O15" s="43"/>
      <c r="P15" s="187"/>
      <c r="Q15" s="187"/>
      <c r="R15" s="187"/>
      <c r="S15" s="113"/>
      <c r="T15" s="187"/>
      <c r="W15" s="188"/>
    </row>
    <row r="16" spans="1:57" ht="39" customHeight="1">
      <c r="A16" s="55" t="s">
        <v>1860</v>
      </c>
      <c r="B16" s="56" t="s">
        <v>45</v>
      </c>
      <c r="C16" s="149"/>
      <c r="D16" s="99"/>
      <c r="E16" s="36"/>
      <c r="F16" s="36"/>
      <c r="G16" s="36"/>
      <c r="H16" s="36"/>
      <c r="I16" s="36"/>
      <c r="J16" s="36"/>
      <c r="K16" s="36"/>
      <c r="L16" s="98">
        <f>SUM(F16:K16)</f>
        <v>0</v>
      </c>
      <c r="M16" s="181"/>
      <c r="N16" s="59">
        <f>+L16-E16</f>
        <v>0</v>
      </c>
      <c r="O16" s="43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</row>
    <row r="17" spans="1:57" ht="39" customHeight="1">
      <c r="A17" s="34" t="s">
        <v>1861</v>
      </c>
      <c r="B17" s="35" t="s">
        <v>1751</v>
      </c>
      <c r="C17" s="149"/>
      <c r="D17" s="40"/>
      <c r="E17" s="36"/>
      <c r="F17" s="36"/>
      <c r="G17" s="36"/>
      <c r="H17" s="36"/>
      <c r="I17" s="36"/>
      <c r="J17" s="36"/>
      <c r="K17" s="36"/>
      <c r="L17" s="98">
        <f>SUM(F17:K17)</f>
        <v>0</v>
      </c>
      <c r="M17" s="181"/>
      <c r="N17" s="42">
        <f>+L17-E17</f>
        <v>0</v>
      </c>
      <c r="O17" s="43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</row>
    <row r="18" spans="1:75" ht="39" customHeight="1">
      <c r="A18" s="34" t="s">
        <v>1862</v>
      </c>
      <c r="B18" s="60" t="s">
        <v>1863</v>
      </c>
      <c r="C18" s="149"/>
      <c r="D18" s="40"/>
      <c r="E18" s="36"/>
      <c r="F18" s="36"/>
      <c r="G18" s="36"/>
      <c r="H18" s="36"/>
      <c r="I18" s="36"/>
      <c r="J18" s="36"/>
      <c r="K18" s="36"/>
      <c r="L18" s="98">
        <f>SUM(F18:K18)</f>
        <v>0</v>
      </c>
      <c r="M18" s="181"/>
      <c r="N18" s="42">
        <f>+L18-E18</f>
        <v>0</v>
      </c>
      <c r="O18" s="43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5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</row>
    <row r="19" spans="1:256" s="60" customFormat="1" ht="39" customHeight="1">
      <c r="A19" s="34" t="s">
        <v>1864</v>
      </c>
      <c r="B19" s="60" t="s">
        <v>1865</v>
      </c>
      <c r="C19" s="149"/>
      <c r="D19" s="40"/>
      <c r="E19" s="36"/>
      <c r="F19" s="36"/>
      <c r="G19" s="36"/>
      <c r="H19" s="36"/>
      <c r="I19" s="36"/>
      <c r="J19" s="36"/>
      <c r="K19" s="36"/>
      <c r="L19" s="98">
        <f>SUM(F19:K19)</f>
        <v>0</v>
      </c>
      <c r="M19" s="189"/>
      <c r="N19" s="42">
        <f>+L19-E19</f>
        <v>0</v>
      </c>
      <c r="O19" s="43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90"/>
      <c r="BX19" s="190"/>
      <c r="IQ19" s="6"/>
      <c r="IR19" s="6"/>
      <c r="IS19" s="6"/>
      <c r="IT19" s="6"/>
      <c r="IU19" s="6"/>
      <c r="IV19" s="6"/>
    </row>
    <row r="20" spans="1:75" ht="39" customHeight="1">
      <c r="A20" s="34" t="s">
        <v>1866</v>
      </c>
      <c r="B20" s="125" t="s">
        <v>1867</v>
      </c>
      <c r="C20" s="149"/>
      <c r="D20" s="40"/>
      <c r="E20" s="36"/>
      <c r="F20" s="36"/>
      <c r="G20" s="36"/>
      <c r="H20" s="36"/>
      <c r="I20" s="36"/>
      <c r="J20" s="36"/>
      <c r="K20" s="36"/>
      <c r="L20" s="98">
        <f>SUM(F20:K20)</f>
        <v>0</v>
      </c>
      <c r="M20" s="181"/>
      <c r="N20" s="42">
        <f>+L20-E20</f>
        <v>0</v>
      </c>
      <c r="O20" s="43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5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</row>
    <row r="21" spans="1:75" ht="39" customHeight="1">
      <c r="A21" s="44" t="s">
        <v>1868</v>
      </c>
      <c r="B21" s="191" t="s">
        <v>1869</v>
      </c>
      <c r="C21" s="149"/>
      <c r="D21" s="104"/>
      <c r="E21" s="36"/>
      <c r="F21" s="36"/>
      <c r="G21" s="36"/>
      <c r="H21" s="36"/>
      <c r="I21" s="36"/>
      <c r="J21" s="36"/>
      <c r="K21" s="36"/>
      <c r="L21" s="98">
        <f>SUM(F21:K21)</f>
        <v>0</v>
      </c>
      <c r="M21" s="181"/>
      <c r="N21" s="42">
        <f>+L21-E21</f>
        <v>0</v>
      </c>
      <c r="O21" s="43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5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</row>
    <row r="22" spans="1:75" ht="39" customHeight="1">
      <c r="A22" s="44" t="s">
        <v>1870</v>
      </c>
      <c r="B22" s="45" t="s">
        <v>57</v>
      </c>
      <c r="C22" s="149">
        <v>3</v>
      </c>
      <c r="D22" s="104"/>
      <c r="E22" s="36">
        <v>1200</v>
      </c>
      <c r="F22" s="36">
        <v>1200</v>
      </c>
      <c r="G22" s="36"/>
      <c r="H22" s="36"/>
      <c r="I22" s="36"/>
      <c r="J22" s="36"/>
      <c r="K22" s="36"/>
      <c r="L22" s="98">
        <f>SUM(F22:K22)</f>
        <v>1200</v>
      </c>
      <c r="M22" s="181"/>
      <c r="N22" s="50">
        <f>+L22-E22</f>
        <v>0</v>
      </c>
      <c r="O22" s="43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5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</row>
    <row r="23" spans="1:23" s="115" customFormat="1" ht="39" customHeight="1">
      <c r="A23" s="31" t="s">
        <v>1748</v>
      </c>
      <c r="B23" s="31"/>
      <c r="C23" s="129">
        <f>SUM(C16:C22)</f>
        <v>3</v>
      </c>
      <c r="D23" s="129"/>
      <c r="E23" s="95">
        <f>SUM(E16:E22)</f>
        <v>1200</v>
      </c>
      <c r="F23" s="95">
        <f>SUM(F16:F22)</f>
        <v>1200</v>
      </c>
      <c r="G23" s="95">
        <f>SUM(G16:G22)</f>
        <v>0</v>
      </c>
      <c r="H23" s="95">
        <f>SUM(H16:H22)</f>
        <v>0</v>
      </c>
      <c r="I23" s="95">
        <f>SUM(I16:I22)</f>
        <v>0</v>
      </c>
      <c r="J23" s="95">
        <f>SUM(J16:J22)</f>
        <v>0</v>
      </c>
      <c r="K23" s="95">
        <f>SUM(K16:K22)</f>
        <v>0</v>
      </c>
      <c r="L23" s="95">
        <f>SUM(L16:L22)</f>
        <v>1200</v>
      </c>
      <c r="M23" s="187"/>
      <c r="N23" s="42">
        <f>+L23-E23</f>
        <v>0</v>
      </c>
      <c r="O23" s="43"/>
      <c r="P23" s="187"/>
      <c r="Q23" s="187"/>
      <c r="R23" s="187"/>
      <c r="S23" s="113"/>
      <c r="T23" s="187"/>
      <c r="W23" s="188"/>
    </row>
    <row r="24" spans="1:75" ht="39" customHeight="1">
      <c r="A24" s="55" t="s">
        <v>1871</v>
      </c>
      <c r="B24" s="63" t="s">
        <v>1872</v>
      </c>
      <c r="C24" s="149"/>
      <c r="D24" s="99"/>
      <c r="E24" s="36"/>
      <c r="F24" s="36"/>
      <c r="G24" s="36"/>
      <c r="H24" s="36"/>
      <c r="I24" s="36"/>
      <c r="J24" s="36"/>
      <c r="K24" s="36"/>
      <c r="L24" s="98">
        <f>SUM(F24:K24)</f>
        <v>0</v>
      </c>
      <c r="M24" s="181"/>
      <c r="N24" s="59">
        <f>+L24-E24</f>
        <v>0</v>
      </c>
      <c r="O24" s="43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5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</row>
    <row r="25" spans="1:57" ht="39" customHeight="1">
      <c r="A25" s="44" t="s">
        <v>1873</v>
      </c>
      <c r="B25" s="45" t="s">
        <v>63</v>
      </c>
      <c r="C25" s="149"/>
      <c r="D25" s="104"/>
      <c r="E25" s="36"/>
      <c r="F25" s="36"/>
      <c r="G25" s="36"/>
      <c r="H25" s="36"/>
      <c r="I25" s="36"/>
      <c r="J25" s="36"/>
      <c r="K25" s="36"/>
      <c r="L25" s="98">
        <f>SUM(F25:K25)</f>
        <v>0</v>
      </c>
      <c r="M25" s="181"/>
      <c r="N25" s="50">
        <f>+L25-E25</f>
        <v>0</v>
      </c>
      <c r="O25" s="43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</row>
    <row r="26" spans="1:23" s="115" customFormat="1" ht="39" customHeight="1">
      <c r="A26" s="53" t="s">
        <v>1748</v>
      </c>
      <c r="B26" s="53"/>
      <c r="C26" s="129">
        <f>SUM(C24:C25)</f>
        <v>0</v>
      </c>
      <c r="D26" s="129"/>
      <c r="E26" s="95">
        <f>SUM(E24:E25)</f>
        <v>0</v>
      </c>
      <c r="F26" s="95">
        <f>SUM(F24:F25)</f>
        <v>0</v>
      </c>
      <c r="G26" s="95">
        <f>SUM(G24:G25)</f>
        <v>0</v>
      </c>
      <c r="H26" s="95">
        <f>SUM(H24:H25)</f>
        <v>0</v>
      </c>
      <c r="I26" s="95">
        <f>SUM(I24:I25)</f>
        <v>0</v>
      </c>
      <c r="J26" s="95">
        <f>SUM(J24:J25)</f>
        <v>0</v>
      </c>
      <c r="K26" s="95">
        <f>SUM(K24:K25)</f>
        <v>0</v>
      </c>
      <c r="L26" s="95">
        <f>SUM(L24:L25)</f>
        <v>0</v>
      </c>
      <c r="M26" s="187"/>
      <c r="N26" s="42">
        <f>+L26-E26</f>
        <v>0</v>
      </c>
      <c r="O26" s="43"/>
      <c r="P26" s="187"/>
      <c r="Q26" s="187"/>
      <c r="R26" s="187"/>
      <c r="S26" s="113"/>
      <c r="T26" s="187"/>
      <c r="W26" s="188"/>
    </row>
    <row r="27" spans="1:47" s="67" customFormat="1" ht="39" customHeight="1">
      <c r="A27" s="64" t="s">
        <v>1874</v>
      </c>
      <c r="B27" s="64"/>
      <c r="C27" s="66">
        <f>SUM(C15,C23,C26)</f>
        <v>3</v>
      </c>
      <c r="D27" s="66">
        <f>SUM(D15,D23,D26)</f>
        <v>0</v>
      </c>
      <c r="E27" s="65">
        <f>SUM(E15,E23,E26)</f>
        <v>1200</v>
      </c>
      <c r="F27" s="65">
        <f>SUM(F15,F23,F26)</f>
        <v>1200</v>
      </c>
      <c r="G27" s="65">
        <f>SUM(G15,G23,G26)</f>
        <v>0</v>
      </c>
      <c r="H27" s="65">
        <f>SUM(H15,H23,H26)</f>
        <v>0</v>
      </c>
      <c r="I27" s="65">
        <f>SUM(I15,I23,I26)</f>
        <v>0</v>
      </c>
      <c r="J27" s="65">
        <f>SUM(J15,J23,J26)</f>
        <v>0</v>
      </c>
      <c r="K27" s="65">
        <f>SUM(K15,K23,K26)</f>
        <v>0</v>
      </c>
      <c r="L27" s="65">
        <f>SUM(L15,L23,L26)</f>
        <v>1200</v>
      </c>
      <c r="M27" s="192"/>
      <c r="N27" s="193"/>
      <c r="O27" s="194"/>
      <c r="P27" s="192"/>
      <c r="Q27" s="192"/>
      <c r="R27" s="192"/>
      <c r="S27" s="192"/>
      <c r="T27" s="192"/>
      <c r="U27" s="192"/>
      <c r="V27" s="184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</row>
  </sheetData>
  <sheetProtection sheet="1"/>
  <mergeCells count="11">
    <mergeCell ref="A8:B8"/>
    <mergeCell ref="C8:C9"/>
    <mergeCell ref="D8:D9"/>
    <mergeCell ref="E8:E9"/>
    <mergeCell ref="F8:L8"/>
    <mergeCell ref="N8:N9"/>
    <mergeCell ref="O8:O9"/>
    <mergeCell ref="A15:B15"/>
    <mergeCell ref="A23:B23"/>
    <mergeCell ref="A26:B26"/>
    <mergeCell ref="A27:B27"/>
  </mergeCells>
  <dataValidations count="5">
    <dataValidation type="whole" operator="greaterThanOrEqual" allowBlank="1" showErrorMessage="1" errorTitle="Formato non valido" error="Il formato non consente l'immissione di valori decimali" sqref="C10:C12 E10:K14 D13:K13 C14 C16:C22 E16:K22 C24:C25 E24:K25">
      <formula1>0</formula1>
    </dataValidation>
    <dataValidation type="whole" allowBlank="1" showErrorMessage="1" sqref="S15 S23 S26">
      <formula1>0</formula1>
      <formula2>9999999</formula2>
    </dataValidation>
    <dataValidation type="decimal" allowBlank="1" showErrorMessage="1" sqref="L15:M15 P15:R15 T15 L23:M23 P23:R23 T23 L26:M26 P26:R26 T26">
      <formula1>0</formula1>
      <formula2>99999999.99</formula2>
    </dataValidation>
    <dataValidation type="decimal" allowBlank="1" showErrorMessage="1" sqref="E15:K15 E23:K23 E26:K27 L27">
      <formula1>0</formula1>
      <formula2>10000000000000</formula2>
    </dataValidation>
    <dataValidation type="whole" allowBlank="1" showErrorMessage="1" sqref="D10:D12 C13 D14:D27 C15:D15 C23:D23 C26:D27">
      <formula1>0</formula1>
      <formula2>999999999999</formula2>
    </dataValidation>
  </dataValidations>
  <printOptions/>
  <pageMargins left="0.39375" right="0" top="0.39375" bottom="0.39375" header="0.31527777777777777" footer="0.31527777777777777"/>
  <pageSetup horizontalDpi="300" verticalDpi="300" orientation="landscape" paperSize="9" scale="40"/>
  <headerFooter alignWithMargins="0">
    <oddHeader>&amp;RSalute Mentale</oddHeader>
    <oddFooter>&amp;R&amp;F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27"/>
  <sheetViews>
    <sheetView workbookViewId="0" topLeftCell="A1">
      <pane xSplit="2" ySplit="9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17" sqref="D17"/>
    </sheetView>
  </sheetViews>
  <sheetFormatPr defaultColWidth="9.140625" defaultRowHeight="12.75"/>
  <cols>
    <col min="1" max="1" width="29.7109375" style="6" customWidth="1"/>
    <col min="2" max="2" width="56.7109375" style="6" customWidth="1"/>
    <col min="3" max="6" width="25.7109375" style="6" customWidth="1"/>
    <col min="7" max="7" width="10.7109375" style="6" customWidth="1"/>
    <col min="8" max="8" width="13.140625" style="6" customWidth="1"/>
    <col min="9" max="9" width="19.140625" style="6" customWidth="1"/>
    <col min="10" max="10" width="20.140625" style="6" customWidth="1"/>
    <col min="11" max="33" width="9.140625" style="115" customWidth="1"/>
    <col min="34" max="16384" width="9.140625" style="6" customWidth="1"/>
  </cols>
  <sheetData>
    <row r="1" spans="1:16" ht="26.25" customHeight="1">
      <c r="A1" s="2" t="s">
        <v>0</v>
      </c>
      <c r="B1" s="88"/>
      <c r="C1" s="4"/>
      <c r="D1" s="4"/>
      <c r="E1" s="33"/>
      <c r="F1" s="33"/>
      <c r="G1" s="33"/>
      <c r="H1" s="33"/>
      <c r="I1" s="33"/>
      <c r="J1" s="33"/>
      <c r="K1" s="180"/>
      <c r="L1" s="180"/>
      <c r="M1" s="180"/>
      <c r="N1" s="180"/>
      <c r="O1" s="180"/>
      <c r="P1" s="180"/>
    </row>
    <row r="2" spans="1:55" ht="18" customHeight="1">
      <c r="A2" s="7" t="s">
        <v>1</v>
      </c>
      <c r="B2" s="89" t="str">
        <f>Anziani!B2</f>
        <v>MILANO 2</v>
      </c>
      <c r="C2" s="20"/>
      <c r="D2" s="20"/>
      <c r="E2" s="20"/>
      <c r="F2" s="20"/>
      <c r="G2" s="20"/>
      <c r="H2" s="20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</row>
    <row r="3" spans="1:55" ht="18" customHeight="1">
      <c r="A3" s="7" t="s">
        <v>3</v>
      </c>
      <c r="B3" s="90" t="str">
        <f>Anziani!B3</f>
        <v>PIOLTELLO - AREA 3</v>
      </c>
      <c r="C3" s="25"/>
      <c r="D3" s="25"/>
      <c r="E3" s="25"/>
      <c r="F3" s="25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</row>
    <row r="4" spans="1:55" ht="18" customHeight="1">
      <c r="A4" s="7" t="s">
        <v>5</v>
      </c>
      <c r="B4" s="90" t="str">
        <f>Anziani!B4</f>
        <v>PIOLTELLO</v>
      </c>
      <c r="C4" s="25"/>
      <c r="D4" s="25"/>
      <c r="E4" s="25"/>
      <c r="F4" s="25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</row>
    <row r="5" spans="1:55" ht="18" customHeight="1">
      <c r="A5" s="7" t="s">
        <v>7</v>
      </c>
      <c r="B5" s="90">
        <f>Anziani!B5</f>
        <v>15175</v>
      </c>
      <c r="C5" s="25"/>
      <c r="D5" s="25"/>
      <c r="E5" s="25"/>
      <c r="F5" s="19"/>
      <c r="G5" s="20"/>
      <c r="H5" s="20"/>
      <c r="I5" s="20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</row>
    <row r="6" spans="1:55" ht="18" customHeight="1">
      <c r="A6" s="7" t="s">
        <v>8</v>
      </c>
      <c r="B6" s="92">
        <f>Anziani!B6</f>
        <v>2010</v>
      </c>
      <c r="C6" s="33"/>
      <c r="D6" s="33"/>
      <c r="E6" s="25"/>
      <c r="F6" s="33"/>
      <c r="G6" s="33"/>
      <c r="H6" s="33"/>
      <c r="I6" s="33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</row>
    <row r="7" ht="12" customHeight="1"/>
    <row r="8" spans="1:6" ht="17.25" customHeight="1">
      <c r="A8" s="26" t="s">
        <v>9</v>
      </c>
      <c r="B8" s="26"/>
      <c r="C8" s="195" t="s">
        <v>1875</v>
      </c>
      <c r="D8" s="32" t="s">
        <v>1876</v>
      </c>
      <c r="E8" s="32" t="s">
        <v>1877</v>
      </c>
      <c r="F8" s="196" t="s">
        <v>34</v>
      </c>
    </row>
    <row r="9" spans="1:6" ht="98.25" customHeight="1">
      <c r="A9" s="26" t="s">
        <v>16</v>
      </c>
      <c r="B9" s="26" t="s">
        <v>17</v>
      </c>
      <c r="C9" s="195"/>
      <c r="D9" s="32"/>
      <c r="E9" s="32"/>
      <c r="F9" s="196"/>
    </row>
    <row r="10" spans="1:6" ht="36" customHeight="1">
      <c r="A10" s="101" t="s">
        <v>1878</v>
      </c>
      <c r="B10" s="197" t="s">
        <v>1879</v>
      </c>
      <c r="C10" s="149"/>
      <c r="D10" s="36">
        <v>252888</v>
      </c>
      <c r="E10" s="36"/>
      <c r="F10" s="94">
        <f>SUM(D10:E10)</f>
        <v>252888</v>
      </c>
    </row>
    <row r="11" spans="1:6" ht="36" customHeight="1">
      <c r="A11" s="101" t="s">
        <v>1880</v>
      </c>
      <c r="B11" s="197" t="s">
        <v>1881</v>
      </c>
      <c r="C11" s="149"/>
      <c r="D11" s="36"/>
      <c r="E11" s="36"/>
      <c r="F11" s="94">
        <f>SUM(D11:E11)</f>
        <v>0</v>
      </c>
    </row>
    <row r="12" spans="1:6" ht="36" customHeight="1">
      <c r="A12" s="103" t="s">
        <v>1882</v>
      </c>
      <c r="B12" s="198" t="s">
        <v>1883</v>
      </c>
      <c r="C12" s="149"/>
      <c r="D12" s="36"/>
      <c r="E12" s="36"/>
      <c r="F12" s="94">
        <f>SUM(D12:E12)</f>
        <v>0</v>
      </c>
    </row>
    <row r="13" spans="1:6" ht="36" customHeight="1">
      <c r="A13" s="199" t="s">
        <v>1748</v>
      </c>
      <c r="B13" s="199"/>
      <c r="C13" s="200">
        <f>SUM(C10:C12)</f>
        <v>0</v>
      </c>
      <c r="D13" s="94">
        <f>SUM(D10:D12)</f>
        <v>252888</v>
      </c>
      <c r="E13" s="94">
        <f>SUM(E10:E12)</f>
        <v>0</v>
      </c>
      <c r="F13" s="94">
        <f>SUM(F10:F12)</f>
        <v>252888</v>
      </c>
    </row>
    <row r="14" spans="1:6" ht="36" customHeight="1">
      <c r="A14" s="201" t="s">
        <v>1884</v>
      </c>
      <c r="B14" s="147" t="s">
        <v>1885</v>
      </c>
      <c r="C14" s="149"/>
      <c r="D14" s="36"/>
      <c r="E14" s="36"/>
      <c r="F14" s="202">
        <f>SUM(D14:E14)</f>
        <v>0</v>
      </c>
    </row>
    <row r="15" spans="1:6" ht="36" customHeight="1">
      <c r="A15" s="101" t="s">
        <v>1886</v>
      </c>
      <c r="B15" s="197" t="s">
        <v>1887</v>
      </c>
      <c r="C15" s="149"/>
      <c r="D15" s="36"/>
      <c r="E15" s="36"/>
      <c r="F15" s="202">
        <f>SUM(D15:E15)</f>
        <v>0</v>
      </c>
    </row>
    <row r="16" spans="1:6" ht="36" customHeight="1">
      <c r="A16" s="101" t="s">
        <v>1888</v>
      </c>
      <c r="B16" s="197" t="s">
        <v>1889</v>
      </c>
      <c r="C16" s="149"/>
      <c r="D16" s="36"/>
      <c r="E16" s="36"/>
      <c r="F16" s="202">
        <f>SUM(D16:E16)</f>
        <v>0</v>
      </c>
    </row>
    <row r="17" spans="1:6" ht="36" customHeight="1">
      <c r="A17" s="103" t="s">
        <v>1890</v>
      </c>
      <c r="B17" s="198" t="s">
        <v>1891</v>
      </c>
      <c r="C17" s="149"/>
      <c r="D17" s="36">
        <v>132984</v>
      </c>
      <c r="E17" s="36"/>
      <c r="F17" s="202">
        <f>SUM(D17:E17)</f>
        <v>132984</v>
      </c>
    </row>
    <row r="18" spans="1:6" ht="36" customHeight="1">
      <c r="A18" s="199" t="s">
        <v>1748</v>
      </c>
      <c r="B18" s="199"/>
      <c r="C18" s="200">
        <f>SUM(C14:C17)</f>
        <v>0</v>
      </c>
      <c r="D18" s="94">
        <f>SUM(D14:D17)</f>
        <v>132984</v>
      </c>
      <c r="E18" s="94">
        <f>SUM(E14:E17)</f>
        <v>0</v>
      </c>
      <c r="F18" s="94">
        <f>SUM(F14:F17)</f>
        <v>132984</v>
      </c>
    </row>
    <row r="19" spans="1:6" ht="36" customHeight="1">
      <c r="A19" s="201" t="s">
        <v>1892</v>
      </c>
      <c r="B19" s="203" t="s">
        <v>1893</v>
      </c>
      <c r="C19" s="149">
        <v>10</v>
      </c>
      <c r="D19" s="36">
        <v>187487</v>
      </c>
      <c r="E19" s="36">
        <v>30464</v>
      </c>
      <c r="F19" s="202">
        <f>SUM(D19:E19)</f>
        <v>217951</v>
      </c>
    </row>
    <row r="20" spans="1:6" ht="36" customHeight="1">
      <c r="A20" s="101" t="s">
        <v>1894</v>
      </c>
      <c r="B20" s="197" t="s">
        <v>1895</v>
      </c>
      <c r="C20" s="149"/>
      <c r="D20" s="36"/>
      <c r="E20" s="36"/>
      <c r="F20" s="202">
        <f>SUM(D20:E20)</f>
        <v>0</v>
      </c>
    </row>
    <row r="21" spans="1:6" ht="36" customHeight="1">
      <c r="A21" s="103" t="s">
        <v>1896</v>
      </c>
      <c r="B21" s="197" t="s">
        <v>1897</v>
      </c>
      <c r="C21" s="149"/>
      <c r="D21" s="36"/>
      <c r="E21" s="36"/>
      <c r="F21" s="202">
        <f>SUM(D21:E21)</f>
        <v>0</v>
      </c>
    </row>
    <row r="22" spans="1:6" ht="36" customHeight="1">
      <c r="A22" s="199" t="s">
        <v>1748</v>
      </c>
      <c r="B22" s="199"/>
      <c r="C22" s="200">
        <f>SUM(C19:C21)</f>
        <v>10</v>
      </c>
      <c r="D22" s="94">
        <f>SUM(D19:D21)</f>
        <v>187487</v>
      </c>
      <c r="E22" s="94">
        <f>SUM(E19:E21)</f>
        <v>30464</v>
      </c>
      <c r="F22" s="94">
        <f>SUM(F19:F21)</f>
        <v>217951</v>
      </c>
    </row>
    <row r="23" spans="1:6" ht="36" customHeight="1">
      <c r="A23" s="103" t="s">
        <v>1898</v>
      </c>
      <c r="B23" s="204" t="s">
        <v>1899</v>
      </c>
      <c r="C23" s="149"/>
      <c r="D23" s="36"/>
      <c r="E23" s="36"/>
      <c r="F23" s="94">
        <f>SUM(D23:E23)</f>
        <v>0</v>
      </c>
    </row>
    <row r="24" spans="1:6" ht="36" customHeight="1">
      <c r="A24" s="103" t="s">
        <v>1900</v>
      </c>
      <c r="B24" s="197" t="s">
        <v>1901</v>
      </c>
      <c r="C24" s="149"/>
      <c r="D24" s="36"/>
      <c r="E24" s="36"/>
      <c r="F24" s="94">
        <f>SUM(D24:E24)</f>
        <v>0</v>
      </c>
    </row>
    <row r="25" spans="1:6" ht="36" customHeight="1">
      <c r="A25" s="103" t="s">
        <v>1902</v>
      </c>
      <c r="B25" s="198" t="s">
        <v>1903</v>
      </c>
      <c r="C25" s="149"/>
      <c r="D25" s="36"/>
      <c r="E25" s="36"/>
      <c r="F25" s="94">
        <f>SUM(D25:E25)</f>
        <v>0</v>
      </c>
    </row>
    <row r="26" spans="1:8" ht="36" customHeight="1">
      <c r="A26" s="199" t="s">
        <v>1748</v>
      </c>
      <c r="B26" s="199"/>
      <c r="C26" s="200">
        <f>SUM(C23:C25)</f>
        <v>0</v>
      </c>
      <c r="D26" s="94">
        <f>SUM(D23:D25)</f>
        <v>0</v>
      </c>
      <c r="E26" s="94">
        <f>SUM(E23:E25)</f>
        <v>0</v>
      </c>
      <c r="F26" s="94">
        <f>SUM(F23:F25)</f>
        <v>0</v>
      </c>
      <c r="G26" s="187"/>
      <c r="H26" s="134"/>
    </row>
    <row r="27" spans="1:6" ht="36" customHeight="1">
      <c r="A27" s="205" t="s">
        <v>1904</v>
      </c>
      <c r="B27" s="205"/>
      <c r="C27" s="66">
        <f>C13+C18+C22+C26</f>
        <v>10</v>
      </c>
      <c r="D27" s="65">
        <f>D13+D18+D22+D26</f>
        <v>573359</v>
      </c>
      <c r="E27" s="65">
        <f>E13+E18+E22+E26</f>
        <v>30464</v>
      </c>
      <c r="F27" s="65">
        <f>F13+F18+F22+F26</f>
        <v>603823</v>
      </c>
    </row>
  </sheetData>
  <sheetProtection sheet="1"/>
  <mergeCells count="10">
    <mergeCell ref="A8:B8"/>
    <mergeCell ref="C8:C9"/>
    <mergeCell ref="D8:D9"/>
    <mergeCell ref="E8:E9"/>
    <mergeCell ref="F8:F9"/>
    <mergeCell ref="A13:B13"/>
    <mergeCell ref="A18:B18"/>
    <mergeCell ref="A22:B22"/>
    <mergeCell ref="A26:B26"/>
    <mergeCell ref="A27:B27"/>
  </mergeCells>
  <dataValidations count="2">
    <dataValidation type="whole" operator="greaterThanOrEqual" allowBlank="1" showErrorMessage="1" errorTitle="Formato non valido" error="Il formato non consente l'immissione di valori decimali" sqref="C10:E12 C14:E17 C19:E21 C23:E25">
      <formula1>0</formula1>
    </dataValidation>
    <dataValidation type="decimal" allowBlank="1" showErrorMessage="1" sqref="C13:F13 C18:F18 C22:F22 C26:F26">
      <formula1>0</formula1>
      <formula2>99999999.99</formula2>
    </dataValidation>
  </dataValidations>
  <printOptions/>
  <pageMargins left="0.7875" right="0.19652777777777777" top="0.39375" bottom="0.39375" header="0.5118055555555555" footer="0.5118055555555555"/>
  <pageSetup horizontalDpi="300" verticalDpi="300" orientation="landscape" paperSize="9" scale="4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"/>
  <sheetViews>
    <sheetView workbookViewId="0" topLeftCell="A1">
      <pane xSplit="2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O11" sqref="O11"/>
    </sheetView>
  </sheetViews>
  <sheetFormatPr defaultColWidth="9.140625" defaultRowHeight="12.75"/>
  <cols>
    <col min="1" max="2" width="29.7109375" style="6" customWidth="1"/>
    <col min="3" max="20" width="19.8515625" style="6" customWidth="1"/>
    <col min="21" max="21" width="2.7109375" style="6" customWidth="1"/>
    <col min="22" max="22" width="32.7109375" style="6" customWidth="1"/>
    <col min="23" max="23" width="55.8515625" style="6" customWidth="1"/>
    <col min="24" max="16384" width="9.140625" style="6" customWidth="1"/>
  </cols>
  <sheetData>
    <row r="1" spans="1:17" ht="24" customHeight="1">
      <c r="A1" s="2" t="s">
        <v>0</v>
      </c>
      <c r="B1" s="88"/>
      <c r="C1" s="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63" ht="18" customHeight="1">
      <c r="A2" s="7" t="s">
        <v>1</v>
      </c>
      <c r="B2" s="89" t="str">
        <f>Anziani!B2</f>
        <v>MILANO 2</v>
      </c>
      <c r="C2" s="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</row>
    <row r="3" spans="1:63" ht="18" customHeight="1">
      <c r="A3" s="7" t="s">
        <v>3</v>
      </c>
      <c r="B3" s="90" t="str">
        <f>Anziani!B3</f>
        <v>PIOLTELLO - AREA 3</v>
      </c>
      <c r="C3" s="25"/>
      <c r="D3" s="91"/>
      <c r="E3" s="91"/>
      <c r="F3" s="91"/>
      <c r="G3" s="91"/>
      <c r="H3" s="91"/>
      <c r="I3" s="91"/>
      <c r="J3" s="25"/>
      <c r="K3" s="25"/>
      <c r="L3" s="25"/>
      <c r="M3" s="25"/>
      <c r="N3" s="25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</row>
    <row r="4" spans="1:63" ht="18" customHeight="1">
      <c r="A4" s="7" t="s">
        <v>5</v>
      </c>
      <c r="B4" s="90" t="str">
        <f>Anziani!B4</f>
        <v>PIOLTELLO</v>
      </c>
      <c r="C4" s="25"/>
      <c r="D4" s="91"/>
      <c r="E4" s="91"/>
      <c r="F4" s="91"/>
      <c r="G4" s="91"/>
      <c r="H4" s="91"/>
      <c r="I4" s="91"/>
      <c r="J4" s="25"/>
      <c r="K4" s="25"/>
      <c r="L4" s="25"/>
      <c r="M4" s="25"/>
      <c r="N4" s="25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</row>
    <row r="5" spans="1:63" ht="18" customHeight="1">
      <c r="A5" s="7" t="s">
        <v>7</v>
      </c>
      <c r="B5" s="90">
        <f>Anziani!B5</f>
        <v>15175</v>
      </c>
      <c r="C5" s="16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</row>
    <row r="6" spans="1:63" ht="18" customHeight="1">
      <c r="A6" s="7" t="s">
        <v>8</v>
      </c>
      <c r="B6" s="92">
        <f>Anziani!B6</f>
        <v>2010</v>
      </c>
      <c r="C6" s="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</row>
    <row r="7" spans="2:63" ht="12" customHeight="1">
      <c r="B7" s="91"/>
      <c r="C7" s="24"/>
      <c r="D7" s="93"/>
      <c r="E7" s="93"/>
      <c r="F7" s="24"/>
      <c r="G7" s="24"/>
      <c r="H7" s="24"/>
      <c r="I7" s="24"/>
      <c r="J7" s="24"/>
      <c r="K7" s="24"/>
      <c r="L7" s="25"/>
      <c r="M7" s="24"/>
      <c r="N7" s="19"/>
      <c r="O7" s="20"/>
      <c r="P7" s="20"/>
      <c r="Q7" s="20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</row>
    <row r="8" spans="1:23" s="28" customFormat="1" ht="18" customHeight="1">
      <c r="A8" s="26" t="s">
        <v>9</v>
      </c>
      <c r="B8" s="26"/>
      <c r="C8" s="26" t="s">
        <v>10</v>
      </c>
      <c r="D8" s="26"/>
      <c r="E8" s="26"/>
      <c r="F8" s="26"/>
      <c r="G8" s="26"/>
      <c r="H8" s="26"/>
      <c r="I8" s="26"/>
      <c r="J8" s="26"/>
      <c r="K8" s="26"/>
      <c r="L8" s="26"/>
      <c r="M8" s="206" t="s">
        <v>1905</v>
      </c>
      <c r="N8" s="26" t="s">
        <v>13</v>
      </c>
      <c r="O8" s="26"/>
      <c r="P8" s="26"/>
      <c r="Q8" s="26"/>
      <c r="R8" s="26"/>
      <c r="S8" s="26"/>
      <c r="T8" s="26"/>
      <c r="U8" s="116"/>
      <c r="V8" s="29" t="s">
        <v>14</v>
      </c>
      <c r="W8" s="30" t="s">
        <v>15</v>
      </c>
    </row>
    <row r="9" spans="1:23" s="33" customFormat="1" ht="113.25" customHeight="1">
      <c r="A9" s="26" t="s">
        <v>16</v>
      </c>
      <c r="B9" s="26" t="s">
        <v>17</v>
      </c>
      <c r="C9" s="26" t="s">
        <v>18</v>
      </c>
      <c r="D9" s="26" t="s">
        <v>19</v>
      </c>
      <c r="E9" s="26" t="s">
        <v>20</v>
      </c>
      <c r="F9" s="26" t="s">
        <v>21</v>
      </c>
      <c r="G9" s="27" t="s">
        <v>22</v>
      </c>
      <c r="H9" s="26" t="s">
        <v>23</v>
      </c>
      <c r="I9" s="26" t="s">
        <v>24</v>
      </c>
      <c r="J9" s="26" t="s">
        <v>25</v>
      </c>
      <c r="K9" s="26" t="s">
        <v>26</v>
      </c>
      <c r="L9" s="31" t="s">
        <v>27</v>
      </c>
      <c r="M9" s="206"/>
      <c r="N9" s="32" t="s">
        <v>28</v>
      </c>
      <c r="O9" s="32" t="s">
        <v>29</v>
      </c>
      <c r="P9" s="32" t="s">
        <v>30</v>
      </c>
      <c r="Q9" s="32" t="s">
        <v>31</v>
      </c>
      <c r="R9" s="32" t="s">
        <v>32</v>
      </c>
      <c r="S9" s="32" t="s">
        <v>33</v>
      </c>
      <c r="T9" s="31" t="s">
        <v>34</v>
      </c>
      <c r="U9" s="180"/>
      <c r="V9" s="29"/>
      <c r="W9" s="30"/>
    </row>
    <row r="10" spans="1:63" ht="66" customHeight="1">
      <c r="A10" s="207" t="s">
        <v>1906</v>
      </c>
      <c r="B10" s="204" t="s">
        <v>1907</v>
      </c>
      <c r="C10" s="36">
        <v>352222</v>
      </c>
      <c r="D10" s="208"/>
      <c r="E10" s="208"/>
      <c r="F10" s="36"/>
      <c r="G10" s="208"/>
      <c r="H10" s="36"/>
      <c r="I10" s="36"/>
      <c r="J10" s="36"/>
      <c r="K10" s="209"/>
      <c r="L10" s="210">
        <f>SUM(C10:K10)</f>
        <v>352222</v>
      </c>
      <c r="M10" s="149"/>
      <c r="N10" s="36">
        <v>352222</v>
      </c>
      <c r="O10" s="36"/>
      <c r="P10" s="36"/>
      <c r="Q10" s="36"/>
      <c r="R10" s="36"/>
      <c r="S10" s="36"/>
      <c r="T10" s="95">
        <f>SUM(N10:S10)</f>
        <v>352222</v>
      </c>
      <c r="U10" s="181"/>
      <c r="V10" s="211">
        <f>+T10-L10</f>
        <v>0</v>
      </c>
      <c r="W10" s="43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</row>
    <row r="11" spans="1:63" ht="66" customHeight="1">
      <c r="A11" s="212" t="s">
        <v>1908</v>
      </c>
      <c r="B11" s="108" t="s">
        <v>1909</v>
      </c>
      <c r="C11" s="166">
        <v>191880</v>
      </c>
      <c r="D11" s="213"/>
      <c r="E11" s="213"/>
      <c r="F11" s="166"/>
      <c r="G11" s="213"/>
      <c r="H11" s="166"/>
      <c r="I11" s="166"/>
      <c r="J11" s="166"/>
      <c r="K11" s="214"/>
      <c r="L11" s="215">
        <f>SUM(C11:K11)</f>
        <v>191880</v>
      </c>
      <c r="M11" s="167"/>
      <c r="N11" s="166">
        <v>191880</v>
      </c>
      <c r="O11" s="166"/>
      <c r="P11" s="166"/>
      <c r="Q11" s="166"/>
      <c r="R11" s="166"/>
      <c r="S11" s="166"/>
      <c r="T11" s="128">
        <f>SUM(N11:S11)</f>
        <v>191880</v>
      </c>
      <c r="U11" s="181"/>
      <c r="V11" s="216">
        <f>+T11-L11</f>
        <v>0</v>
      </c>
      <c r="W11" s="43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</row>
    <row r="12" spans="1:63" ht="66" customHeight="1">
      <c r="A12" s="217" t="s">
        <v>1910</v>
      </c>
      <c r="B12" s="218" t="s">
        <v>1911</v>
      </c>
      <c r="C12" s="219"/>
      <c r="D12" s="208"/>
      <c r="E12" s="208"/>
      <c r="F12" s="208"/>
      <c r="G12" s="208"/>
      <c r="H12" s="208"/>
      <c r="I12" s="36"/>
      <c r="J12" s="208"/>
      <c r="K12" s="209"/>
      <c r="L12" s="210">
        <f>SUM(C12:K12)</f>
        <v>0</v>
      </c>
      <c r="M12" s="94"/>
      <c r="N12" s="36"/>
      <c r="O12" s="94"/>
      <c r="P12" s="94"/>
      <c r="Q12" s="94"/>
      <c r="R12" s="94"/>
      <c r="S12" s="94"/>
      <c r="T12" s="95">
        <f>SUM(N12:S12)</f>
        <v>0</v>
      </c>
      <c r="U12" s="181"/>
      <c r="V12" s="211">
        <f>+T12-L12</f>
        <v>0</v>
      </c>
      <c r="W12" s="43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</row>
    <row r="13" spans="1:20" ht="39" customHeight="1">
      <c r="A13" s="220" t="s">
        <v>1912</v>
      </c>
      <c r="B13" s="220"/>
      <c r="C13" s="221">
        <f>SUM(C10:C11)</f>
        <v>544102</v>
      </c>
      <c r="D13" s="221">
        <f>SUM(D10:D11)</f>
        <v>0</v>
      </c>
      <c r="E13" s="221">
        <f>SUM(E10:E11)</f>
        <v>0</v>
      </c>
      <c r="F13" s="221">
        <f>SUM(F10:F11)</f>
        <v>0</v>
      </c>
      <c r="G13" s="221">
        <f>SUM(G10:G11)</f>
        <v>0</v>
      </c>
      <c r="H13" s="221">
        <f>SUM(H10:H11)</f>
        <v>0</v>
      </c>
      <c r="I13" s="221">
        <f>SUM(I10:I11)</f>
        <v>0</v>
      </c>
      <c r="J13" s="221">
        <f>SUM(J10:J11)</f>
        <v>0</v>
      </c>
      <c r="K13" s="221">
        <f>SUM(K10:K11)</f>
        <v>0</v>
      </c>
      <c r="L13" s="221">
        <f>SUM(L10:L11)</f>
        <v>544102</v>
      </c>
      <c r="M13" s="66">
        <f>SUM(M10:M11)</f>
        <v>0</v>
      </c>
      <c r="N13" s="65">
        <f>SUM(N10:N11)</f>
        <v>544102</v>
      </c>
      <c r="O13" s="65">
        <f>SUM(O10:O11)</f>
        <v>0</v>
      </c>
      <c r="P13" s="65">
        <f>SUM(P10:P11)</f>
        <v>0</v>
      </c>
      <c r="Q13" s="65">
        <f>SUM(Q10:Q11)</f>
        <v>0</v>
      </c>
      <c r="R13" s="65">
        <f>SUM(R10:R11)</f>
        <v>0</v>
      </c>
      <c r="S13" s="65">
        <f>SUM(S10:S11)</f>
        <v>0</v>
      </c>
      <c r="T13" s="65">
        <f>SUM(T10:T11)</f>
        <v>544102</v>
      </c>
    </row>
  </sheetData>
  <sheetProtection sheet="1"/>
  <mergeCells count="7">
    <mergeCell ref="A8:B8"/>
    <mergeCell ref="C8:L8"/>
    <mergeCell ref="M8:M9"/>
    <mergeCell ref="N8:T8"/>
    <mergeCell ref="V8:V9"/>
    <mergeCell ref="W8:W9"/>
    <mergeCell ref="A13:B13"/>
  </mergeCells>
  <dataValidations count="3">
    <dataValidation type="whole" operator="greaterThanOrEqual" allowBlank="1" showErrorMessage="1" errorTitle="Formato non valido" error="Il formato non consente l'immissione di valori decimali" sqref="C10:C11 F10:F11 H10:J11 M10:S11 I12 N12">
      <formula1>0</formula1>
    </dataValidation>
    <dataValidation type="decimal" allowBlank="1" showErrorMessage="1" sqref="L10:L12 M12 O12:S12">
      <formula1>0</formula1>
      <formula2>99999999.99</formula2>
    </dataValidation>
    <dataValidation type="decimal" allowBlank="1" showErrorMessage="1" sqref="D10:E11 G10:G11 K10:K12 C12:H12 J12:K12">
      <formula1>0</formula1>
      <formula2>9999999999999.93</formula2>
    </dataValidation>
  </dataValidations>
  <printOptions/>
  <pageMargins left="0.19652777777777777" right="0" top="0.39375000000000004" bottom="0.39375" header="0.11805555555555555" footer="0.31527777777777777"/>
  <pageSetup fitToHeight="1" fitToWidth="1" horizontalDpi="300" verticalDpi="300" orientation="landscape" paperSize="9"/>
  <headerFooter alignWithMargins="0">
    <oddHeader>&amp;R&amp;A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</dc:creator>
  <cp:keywords/>
  <dc:description/>
  <cp:lastModifiedBy/>
  <cp:lastPrinted>2008-08-25T08:25:17Z</cp:lastPrinted>
  <dcterms:created xsi:type="dcterms:W3CDTF">2002-04-04T14:19:59Z</dcterms:created>
  <dcterms:modified xsi:type="dcterms:W3CDTF">2011-09-19T07:55:27Z</dcterms:modified>
  <cp:category/>
  <cp:version/>
  <cp:contentType/>
  <cp:contentStatus/>
  <cp:revision>19</cp:revision>
</cp:coreProperties>
</file>